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613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 name="Sheet1" sheetId="33" r:id="rId10"/>
  </sheets>
  <externalReferences>
    <externalReference r:id="rId11"/>
    <externalReference r:id="rId12"/>
  </externalReferences>
  <calcPr calcId="145621"/>
</workbook>
</file>

<file path=xl/calcChain.xml><?xml version="1.0" encoding="utf-8"?>
<calcChain xmlns="http://schemas.openxmlformats.org/spreadsheetml/2006/main">
  <c r="F13" i="34" l="1"/>
  <c r="G13" i="34"/>
  <c r="H13" i="34"/>
  <c r="I13" i="34"/>
  <c r="J13" i="34"/>
  <c r="K13" i="34"/>
  <c r="L13" i="34"/>
  <c r="E13" i="34"/>
  <c r="F13" i="31"/>
  <c r="G13" i="31"/>
  <c r="H13" i="31"/>
  <c r="I13" i="31"/>
  <c r="J13" i="31"/>
  <c r="K13" i="31"/>
  <c r="L13" i="31"/>
  <c r="E13" i="31"/>
  <c r="L7" i="10"/>
  <c r="K7" i="10"/>
  <c r="J7" i="10"/>
  <c r="I7" i="10"/>
  <c r="H7" i="10"/>
  <c r="G7" i="10"/>
  <c r="F7" i="10"/>
  <c r="E7" i="10"/>
  <c r="D11" i="29" l="1"/>
  <c r="C30" i="29" s="1"/>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L19" i="31" l="1"/>
  <c r="K19" i="31"/>
  <c r="E19" i="31"/>
  <c r="I19" i="31"/>
  <c r="H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L18" i="34" l="1"/>
  <c r="L26" i="34" s="1"/>
  <c r="H18" i="34"/>
  <c r="H26" i="34" s="1"/>
  <c r="K18" i="34"/>
  <c r="K26" i="34" s="1"/>
  <c r="K28" i="34" s="1"/>
  <c r="F18" i="34"/>
  <c r="F26" i="34" s="1"/>
  <c r="E18" i="34"/>
  <c r="I18" i="34"/>
  <c r="I26" i="34" s="1"/>
  <c r="I28" i="34" s="1"/>
  <c r="G18" i="34"/>
  <c r="G26" i="34" s="1"/>
  <c r="G28" i="34" s="1"/>
  <c r="J18" i="34"/>
  <c r="J26" i="34" s="1"/>
  <c r="I18" i="31"/>
  <c r="I26" i="31" s="1"/>
  <c r="I28" i="31" s="1"/>
  <c r="H18" i="31"/>
  <c r="H26" i="31" s="1"/>
  <c r="H28" i="31" s="1"/>
  <c r="E18" i="31"/>
  <c r="K18" i="31"/>
  <c r="K26" i="31" s="1"/>
  <c r="K28" i="31" s="1"/>
  <c r="J18" i="31"/>
  <c r="J26" i="31" s="1"/>
  <c r="J28" i="31" s="1"/>
  <c r="K29" i="34" l="1"/>
  <c r="AV36" i="34"/>
  <c r="AF36" i="34"/>
  <c r="P36" i="34"/>
  <c r="AO36" i="34"/>
  <c r="S36" i="34"/>
  <c r="AS36" i="34"/>
  <c r="W36" i="34"/>
  <c r="AL36" i="34"/>
  <c r="AE36" i="34"/>
  <c r="Z36" i="34"/>
  <c r="AK36" i="34"/>
  <c r="AN36" i="34"/>
  <c r="AY36" i="34"/>
  <c r="AH36" i="34"/>
  <c r="Q36" i="34"/>
  <c r="U36" i="34"/>
  <c r="AR36" i="34"/>
  <c r="AB36" i="34"/>
  <c r="L36" i="34"/>
  <c r="AI36" i="34"/>
  <c r="N36" i="34"/>
  <c r="AM36" i="34"/>
  <c r="R36" i="34"/>
  <c r="AA36" i="34"/>
  <c r="O36" i="34"/>
  <c r="AU36" i="34"/>
  <c r="AG36" i="34"/>
  <c r="BD36" i="34"/>
  <c r="X36" i="34"/>
  <c r="AD36" i="34"/>
  <c r="BC36" i="34"/>
  <c r="M36" i="34"/>
  <c r="BB36" i="34"/>
  <c r="V36" i="34"/>
  <c r="T36" i="34"/>
  <c r="AC36" i="34"/>
  <c r="BA36" i="34"/>
  <c r="AT36" i="34"/>
  <c r="AJ36" i="34"/>
  <c r="AX36" i="34"/>
  <c r="AP36" i="34"/>
  <c r="AW36" i="34"/>
  <c r="AZ36" i="34"/>
  <c r="Y36" i="34"/>
  <c r="AQ36" i="34"/>
  <c r="G29" i="34"/>
  <c r="AV32" i="34"/>
  <c r="AF32" i="34"/>
  <c r="P32" i="34"/>
  <c r="AT32" i="34"/>
  <c r="Y32" i="34"/>
  <c r="AX32" i="34"/>
  <c r="AC32" i="34"/>
  <c r="AQ32" i="34"/>
  <c r="AW32" i="34"/>
  <c r="AE32" i="34"/>
  <c r="AA32" i="34"/>
  <c r="AK32" i="34"/>
  <c r="AP32" i="34"/>
  <c r="AN32" i="34"/>
  <c r="H32" i="34"/>
  <c r="N32" i="34"/>
  <c r="AR32" i="34"/>
  <c r="AB32" i="34"/>
  <c r="L32" i="34"/>
  <c r="AO32" i="34"/>
  <c r="S32" i="34"/>
  <c r="AS32" i="34"/>
  <c r="W32" i="34"/>
  <c r="AG32" i="34"/>
  <c r="Q32" i="34"/>
  <c r="X32" i="34"/>
  <c r="AI32" i="34"/>
  <c r="AM32" i="34"/>
  <c r="AY32" i="34"/>
  <c r="R32" i="34"/>
  <c r="U32" i="34"/>
  <c r="O32" i="34"/>
  <c r="AZ32" i="34"/>
  <c r="M32" i="34"/>
  <c r="AL32" i="34"/>
  <c r="T32" i="34"/>
  <c r="AH32" i="34"/>
  <c r="K32" i="34"/>
  <c r="J32" i="34"/>
  <c r="AD32" i="34"/>
  <c r="AU32" i="34"/>
  <c r="AJ32" i="34"/>
  <c r="I32" i="34"/>
  <c r="V32" i="34"/>
  <c r="Z32" i="34"/>
  <c r="C9" i="34"/>
  <c r="E26" i="34"/>
  <c r="H28" i="34"/>
  <c r="H29" i="34" s="1"/>
  <c r="L28" i="34"/>
  <c r="L29" i="34" s="1"/>
  <c r="J28" i="34"/>
  <c r="J29" i="34" s="1"/>
  <c r="I29" i="34"/>
  <c r="Z34" i="34"/>
  <c r="AB34" i="34"/>
  <c r="AL34" i="34"/>
  <c r="AP34" i="34"/>
  <c r="AO34" i="34"/>
  <c r="N34" i="34"/>
  <c r="X34" i="34"/>
  <c r="AG34" i="34"/>
  <c r="AK34" i="34"/>
  <c r="AD34" i="34"/>
  <c r="AX34" i="34"/>
  <c r="AZ34" i="34"/>
  <c r="AJ34" i="34"/>
  <c r="T34" i="34"/>
  <c r="AW34" i="34"/>
  <c r="AA34" i="34"/>
  <c r="BA34" i="34"/>
  <c r="AE34" i="34"/>
  <c r="J34" i="34"/>
  <c r="S34" i="34"/>
  <c r="AS34" i="34"/>
  <c r="W34" i="34"/>
  <c r="M34" i="34"/>
  <c r="AV34" i="34"/>
  <c r="AF34" i="34"/>
  <c r="P34" i="34"/>
  <c r="AQ34" i="34"/>
  <c r="V34" i="34"/>
  <c r="AU34" i="34"/>
  <c r="AY34" i="34"/>
  <c r="AT34" i="34"/>
  <c r="AC34" i="34"/>
  <c r="AI34" i="34"/>
  <c r="AR34" i="34"/>
  <c r="L34" i="34"/>
  <c r="Q34" i="34"/>
  <c r="U34" i="34"/>
  <c r="AH34" i="34"/>
  <c r="Y34" i="34"/>
  <c r="AN34" i="34"/>
  <c r="BB34" i="34"/>
  <c r="K34" i="34"/>
  <c r="O34" i="34"/>
  <c r="R34" i="34"/>
  <c r="AM34" i="34"/>
  <c r="F28" i="34"/>
  <c r="F29" i="34" s="1"/>
  <c r="K29" i="31"/>
  <c r="BD36" i="31"/>
  <c r="AV36" i="31"/>
  <c r="AN36" i="31"/>
  <c r="AF36" i="31"/>
  <c r="X36" i="31"/>
  <c r="P36" i="31"/>
  <c r="BA36" i="31"/>
  <c r="AS36" i="31"/>
  <c r="AK36" i="31"/>
  <c r="AC36" i="31"/>
  <c r="U36" i="31"/>
  <c r="M36" i="31"/>
  <c r="BB36" i="31"/>
  <c r="AT36" i="31"/>
  <c r="AL36" i="31"/>
  <c r="AD36" i="31"/>
  <c r="V36" i="31"/>
  <c r="N36" i="31"/>
  <c r="AY36" i="31"/>
  <c r="AQ36" i="31"/>
  <c r="AI36" i="31"/>
  <c r="AA36" i="31"/>
  <c r="S36" i="31"/>
  <c r="AX36" i="31"/>
  <c r="AP36" i="31"/>
  <c r="AH36" i="31"/>
  <c r="Z36" i="31"/>
  <c r="R36" i="31"/>
  <c r="BC36" i="31"/>
  <c r="AU36" i="31"/>
  <c r="AM36" i="31"/>
  <c r="AE36" i="31"/>
  <c r="W36" i="31"/>
  <c r="O36" i="31"/>
  <c r="AZ36" i="31"/>
  <c r="T36" i="31"/>
  <c r="AG36" i="31"/>
  <c r="AW36" i="31"/>
  <c r="AR36" i="31"/>
  <c r="L36" i="31"/>
  <c r="Y36" i="31"/>
  <c r="Q36" i="31"/>
  <c r="AB36" i="31"/>
  <c r="AO36" i="31"/>
  <c r="AJ36" i="31"/>
  <c r="I29" i="31"/>
  <c r="AV34" i="31"/>
  <c r="AN34" i="31"/>
  <c r="AF34" i="31"/>
  <c r="X34" i="31"/>
  <c r="P34" i="31"/>
  <c r="BA34" i="31"/>
  <c r="AS34" i="31"/>
  <c r="AK34" i="31"/>
  <c r="AC34" i="31"/>
  <c r="U34" i="31"/>
  <c r="M34" i="31"/>
  <c r="BB34" i="31"/>
  <c r="AT34" i="31"/>
  <c r="AL34" i="31"/>
  <c r="AD34" i="31"/>
  <c r="V34" i="31"/>
  <c r="N34" i="31"/>
  <c r="AY34" i="31"/>
  <c r="AQ34" i="31"/>
  <c r="AI34" i="31"/>
  <c r="AA34" i="31"/>
  <c r="S34" i="31"/>
  <c r="K34" i="31"/>
  <c r="AX34" i="31"/>
  <c r="AP34" i="31"/>
  <c r="AH34" i="31"/>
  <c r="Z34" i="31"/>
  <c r="R34" i="31"/>
  <c r="J34" i="31"/>
  <c r="AU34" i="31"/>
  <c r="AM34" i="31"/>
  <c r="AE34" i="31"/>
  <c r="W34" i="31"/>
  <c r="O34" i="31"/>
  <c r="AR34" i="31"/>
  <c r="L34" i="31"/>
  <c r="Y34" i="31"/>
  <c r="AO34" i="31"/>
  <c r="AJ34" i="31"/>
  <c r="AW34" i="31"/>
  <c r="Q34" i="31"/>
  <c r="AZ34" i="31"/>
  <c r="T34" i="31"/>
  <c r="AG34" i="31"/>
  <c r="AB34" i="31"/>
  <c r="C9" i="31"/>
  <c r="E26" i="31"/>
  <c r="E28" i="31" s="1"/>
  <c r="H29" i="31"/>
  <c r="AX33" i="31"/>
  <c r="AP33" i="31"/>
  <c r="AH33" i="31"/>
  <c r="Z33" i="31"/>
  <c r="R33" i="31"/>
  <c r="J33" i="31"/>
  <c r="AU33" i="31"/>
  <c r="AM33" i="31"/>
  <c r="AE33" i="31"/>
  <c r="W33" i="31"/>
  <c r="O33" i="31"/>
  <c r="AZ33" i="31"/>
  <c r="AN33" i="31"/>
  <c r="AD33" i="31"/>
  <c r="AQ33" i="31"/>
  <c r="K33" i="31"/>
  <c r="AJ33" i="31"/>
  <c r="AK33" i="31"/>
  <c r="AV33" i="31"/>
  <c r="AL33" i="31"/>
  <c r="AB33" i="31"/>
  <c r="P33" i="31"/>
  <c r="AY33" i="31"/>
  <c r="AO33" i="31"/>
  <c r="AC33" i="31"/>
  <c r="S33" i="31"/>
  <c r="I33" i="31"/>
  <c r="AT33" i="31"/>
  <c r="N33" i="31"/>
  <c r="Q33" i="31"/>
  <c r="AR33" i="31"/>
  <c r="AF33" i="31"/>
  <c r="V33" i="31"/>
  <c r="L33" i="31"/>
  <c r="AS33" i="31"/>
  <c r="AI33" i="31"/>
  <c r="Y33" i="31"/>
  <c r="M33" i="31"/>
  <c r="T33" i="31"/>
  <c r="BA33" i="31"/>
  <c r="AG33" i="31"/>
  <c r="U33" i="31"/>
  <c r="X33" i="31"/>
  <c r="AW33" i="31"/>
  <c r="AA33" i="31"/>
  <c r="J29" i="31"/>
  <c r="AV35" i="31"/>
  <c r="BB35" i="31"/>
  <c r="AX35" i="31"/>
  <c r="AP35" i="31"/>
  <c r="AH35" i="31"/>
  <c r="Z35" i="31"/>
  <c r="R35" i="31"/>
  <c r="BC35" i="31"/>
  <c r="AU35" i="31"/>
  <c r="AM35" i="31"/>
  <c r="AE35" i="31"/>
  <c r="W35" i="31"/>
  <c r="O35" i="31"/>
  <c r="AZ35" i="31"/>
  <c r="AL35" i="31"/>
  <c r="AB35" i="31"/>
  <c r="P35" i="31"/>
  <c r="AY35" i="31"/>
  <c r="AO35" i="31"/>
  <c r="AC35" i="31"/>
  <c r="V35" i="31"/>
  <c r="Y35" i="31"/>
  <c r="AT35" i="31"/>
  <c r="AJ35" i="31"/>
  <c r="X35" i="31"/>
  <c r="N35" i="31"/>
  <c r="AW35" i="31"/>
  <c r="AK35" i="31"/>
  <c r="AA35" i="31"/>
  <c r="Q35" i="31"/>
  <c r="AF35" i="31"/>
  <c r="AS35" i="31"/>
  <c r="AN35" i="31"/>
  <c r="AD35" i="31"/>
  <c r="T35" i="31"/>
  <c r="BA35" i="31"/>
  <c r="AQ35" i="31"/>
  <c r="AG35" i="31"/>
  <c r="U35" i="31"/>
  <c r="K35" i="31"/>
  <c r="S35" i="31"/>
  <c r="AR35" i="31"/>
  <c r="L35" i="31"/>
  <c r="AI35" i="31"/>
  <c r="M35" i="31"/>
  <c r="G18" i="31"/>
  <c r="G26" i="31" s="1"/>
  <c r="G28" i="31" s="1"/>
  <c r="F18" i="31"/>
  <c r="F26" i="31" s="1"/>
  <c r="F28" i="31" s="1"/>
  <c r="L18" i="31"/>
  <c r="L26" i="31" s="1"/>
  <c r="L28" i="31" s="1"/>
  <c r="E28" i="34" l="1"/>
  <c r="E29" i="34" s="1"/>
  <c r="AJ31" i="34"/>
  <c r="T31" i="34"/>
  <c r="AU31" i="34"/>
  <c r="Z31" i="34"/>
  <c r="AY31" i="34"/>
  <c r="AD31" i="34"/>
  <c r="I31" i="34"/>
  <c r="R31" i="34"/>
  <c r="AA31" i="34"/>
  <c r="K31" i="34"/>
  <c r="AG31" i="34"/>
  <c r="AF31" i="34"/>
  <c r="U31" i="34"/>
  <c r="Y31" i="34"/>
  <c r="G31" i="34"/>
  <c r="W31" i="34"/>
  <c r="AB31" i="34"/>
  <c r="AK31" i="34"/>
  <c r="AO31" i="34"/>
  <c r="AM31" i="34"/>
  <c r="AQ31" i="34"/>
  <c r="AN31" i="34"/>
  <c r="X31" i="34"/>
  <c r="H31" i="34"/>
  <c r="AE31" i="34"/>
  <c r="J31" i="34"/>
  <c r="AI31" i="34"/>
  <c r="N31" i="34"/>
  <c r="AC31" i="34"/>
  <c r="AL31" i="34"/>
  <c r="V31" i="34"/>
  <c r="M31" i="34"/>
  <c r="AV31" i="34"/>
  <c r="P31" i="34"/>
  <c r="AP31" i="34"/>
  <c r="AT31" i="34"/>
  <c r="AX31" i="34"/>
  <c r="Q31" i="34"/>
  <c r="AS31" i="34"/>
  <c r="AR31" i="34"/>
  <c r="L31" i="34"/>
  <c r="O31" i="34"/>
  <c r="S31" i="34"/>
  <c r="AW31" i="34"/>
  <c r="AH31" i="34"/>
  <c r="BD37" i="34"/>
  <c r="BD60" i="34" s="1"/>
  <c r="AN37" i="34"/>
  <c r="X37" i="34"/>
  <c r="AX37" i="34"/>
  <c r="AC37" i="34"/>
  <c r="BB37" i="34"/>
  <c r="AG37" i="34"/>
  <c r="AU37" i="34"/>
  <c r="AP37" i="34"/>
  <c r="AO37" i="34"/>
  <c r="AY37" i="34"/>
  <c r="AF37" i="34"/>
  <c r="AM37" i="34"/>
  <c r="AQ37" i="34"/>
  <c r="Z37" i="34"/>
  <c r="AE37" i="34"/>
  <c r="AZ37" i="34"/>
  <c r="AJ37" i="34"/>
  <c r="T37" i="34"/>
  <c r="AS37" i="34"/>
  <c r="W37" i="34"/>
  <c r="AW37" i="34"/>
  <c r="AA37" i="34"/>
  <c r="AK37" i="34"/>
  <c r="AD37" i="34"/>
  <c r="Y37" i="34"/>
  <c r="U37" i="34"/>
  <c r="AV37" i="34"/>
  <c r="P37" i="34"/>
  <c r="R37" i="34"/>
  <c r="V37" i="34"/>
  <c r="N37" i="34"/>
  <c r="AT37" i="34"/>
  <c r="AR37" i="34"/>
  <c r="M37" i="34"/>
  <c r="BA37" i="34"/>
  <c r="AB37" i="34"/>
  <c r="S37" i="34"/>
  <c r="Q37" i="34"/>
  <c r="AH37" i="34"/>
  <c r="O37" i="34"/>
  <c r="AL37" i="34"/>
  <c r="BC37" i="34"/>
  <c r="AI37" i="34"/>
  <c r="AZ35" i="34"/>
  <c r="AJ35" i="34"/>
  <c r="T35" i="34"/>
  <c r="AU35" i="34"/>
  <c r="Z35" i="34"/>
  <c r="AT35" i="34"/>
  <c r="Y35" i="34"/>
  <c r="AM35" i="34"/>
  <c r="AG35" i="34"/>
  <c r="AA35" i="34"/>
  <c r="AL35" i="34"/>
  <c r="K35" i="34"/>
  <c r="M35" i="34"/>
  <c r="AB35" i="34"/>
  <c r="AK35" i="34"/>
  <c r="O35" i="34"/>
  <c r="N35" i="34"/>
  <c r="BC35" i="34"/>
  <c r="W35" i="34"/>
  <c r="AN35" i="34"/>
  <c r="X35" i="34"/>
  <c r="BA35" i="34"/>
  <c r="AE35" i="34"/>
  <c r="AY35" i="34"/>
  <c r="AD35" i="34"/>
  <c r="AX35" i="34"/>
  <c r="AS35" i="34"/>
  <c r="AQ35" i="34"/>
  <c r="AW35" i="34"/>
  <c r="V35" i="34"/>
  <c r="AV35" i="34"/>
  <c r="AF35" i="34"/>
  <c r="P35" i="34"/>
  <c r="AP35" i="34"/>
  <c r="U35" i="34"/>
  <c r="AO35" i="34"/>
  <c r="S35" i="34"/>
  <c r="AC35" i="34"/>
  <c r="Q35" i="34"/>
  <c r="BB35" i="34"/>
  <c r="BB60" i="34" s="1"/>
  <c r="AR35" i="34"/>
  <c r="L35" i="34"/>
  <c r="AI35" i="34"/>
  <c r="R35" i="34"/>
  <c r="AH35" i="34"/>
  <c r="AZ33" i="34"/>
  <c r="AJ33" i="34"/>
  <c r="T33" i="34"/>
  <c r="AS33" i="34"/>
  <c r="W33" i="34"/>
  <c r="AQ33" i="34"/>
  <c r="V33" i="34"/>
  <c r="AP33" i="34"/>
  <c r="AU33" i="34"/>
  <c r="AD33" i="34"/>
  <c r="Y33" i="34"/>
  <c r="N33" i="34"/>
  <c r="AR33" i="34"/>
  <c r="L33" i="34"/>
  <c r="M33" i="34"/>
  <c r="K33" i="34"/>
  <c r="S33" i="34"/>
  <c r="AY33" i="34"/>
  <c r="AV33" i="34"/>
  <c r="AF33" i="34"/>
  <c r="P33" i="34"/>
  <c r="AM33" i="34"/>
  <c r="R33" i="34"/>
  <c r="AL33" i="34"/>
  <c r="Q33" i="34"/>
  <c r="AE33" i="34"/>
  <c r="AI33" i="34"/>
  <c r="O33" i="34"/>
  <c r="Z33" i="34"/>
  <c r="AB33" i="34"/>
  <c r="AH33" i="34"/>
  <c r="AG33" i="34"/>
  <c r="U33" i="34"/>
  <c r="AK33" i="34"/>
  <c r="X33" i="34"/>
  <c r="AA33" i="34"/>
  <c r="I33" i="34"/>
  <c r="AX33" i="34"/>
  <c r="AN33" i="34"/>
  <c r="AW33" i="34"/>
  <c r="AT33" i="34"/>
  <c r="BA33" i="34"/>
  <c r="AO33" i="34"/>
  <c r="AC33" i="34"/>
  <c r="J33" i="34"/>
  <c r="L29" i="31"/>
  <c r="AX37" i="31"/>
  <c r="AP37" i="31"/>
  <c r="AH37" i="31"/>
  <c r="Z37" i="31"/>
  <c r="R37" i="31"/>
  <c r="BA37" i="31"/>
  <c r="BA60" i="31" s="1"/>
  <c r="AS37" i="31"/>
  <c r="AK37" i="31"/>
  <c r="AC37" i="31"/>
  <c r="U37" i="31"/>
  <c r="M37" i="31"/>
  <c r="BD37" i="31"/>
  <c r="BD60" i="31" s="1"/>
  <c r="AV37" i="31"/>
  <c r="AN37" i="31"/>
  <c r="AF37" i="31"/>
  <c r="X37" i="31"/>
  <c r="P37" i="31"/>
  <c r="AY37" i="31"/>
  <c r="AQ37" i="31"/>
  <c r="AI37" i="31"/>
  <c r="AA37" i="31"/>
  <c r="S37" i="31"/>
  <c r="AZ37" i="31"/>
  <c r="AR37" i="31"/>
  <c r="AJ37" i="31"/>
  <c r="AB37" i="31"/>
  <c r="T37" i="31"/>
  <c r="BC37" i="31"/>
  <c r="BC60" i="31" s="1"/>
  <c r="AU37" i="31"/>
  <c r="AM37" i="31"/>
  <c r="AE37" i="31"/>
  <c r="W37" i="31"/>
  <c r="O37" i="31"/>
  <c r="AD37" i="31"/>
  <c r="AO37" i="31"/>
  <c r="N37" i="31"/>
  <c r="BB37" i="31"/>
  <c r="BB60" i="31" s="1"/>
  <c r="V37" i="31"/>
  <c r="AG37" i="31"/>
  <c r="Y37" i="31"/>
  <c r="AL37" i="31"/>
  <c r="AW37" i="31"/>
  <c r="Q37" i="31"/>
  <c r="AT37" i="31"/>
  <c r="F29" i="31"/>
  <c r="AX31" i="31"/>
  <c r="AP31" i="31"/>
  <c r="AH31" i="31"/>
  <c r="Z31" i="31"/>
  <c r="R31" i="31"/>
  <c r="J31" i="31"/>
  <c r="AU31" i="31"/>
  <c r="V31" i="31"/>
  <c r="AK31" i="31"/>
  <c r="AV31" i="31"/>
  <c r="AY31" i="31"/>
  <c r="Y31" i="31"/>
  <c r="AN31" i="31"/>
  <c r="AD31" i="31"/>
  <c r="T31" i="31"/>
  <c r="H31" i="31"/>
  <c r="AQ31" i="31"/>
  <c r="AI31" i="31"/>
  <c r="AA31" i="31"/>
  <c r="S31" i="31"/>
  <c r="K31" i="31"/>
  <c r="AB31" i="31"/>
  <c r="AG31" i="31"/>
  <c r="AT31" i="31"/>
  <c r="AJ31" i="31"/>
  <c r="X31" i="31"/>
  <c r="N31" i="31"/>
  <c r="AW31" i="31"/>
  <c r="AM31" i="31"/>
  <c r="AE31" i="31"/>
  <c r="W31" i="31"/>
  <c r="O31" i="31"/>
  <c r="G31" i="31"/>
  <c r="AR31" i="31"/>
  <c r="AF31" i="31"/>
  <c r="L31" i="31"/>
  <c r="AS31" i="31"/>
  <c r="AC31" i="31"/>
  <c r="U31" i="31"/>
  <c r="M31" i="31"/>
  <c r="AL31" i="31"/>
  <c r="P31" i="31"/>
  <c r="AO31" i="31"/>
  <c r="Q31" i="31"/>
  <c r="I31" i="31"/>
  <c r="E29" i="31"/>
  <c r="AX30" i="31"/>
  <c r="AP30" i="31"/>
  <c r="AH30" i="31"/>
  <c r="Z30" i="31"/>
  <c r="R30" i="31"/>
  <c r="J30" i="31"/>
  <c r="AU30" i="31"/>
  <c r="AM30" i="31"/>
  <c r="AE30" i="31"/>
  <c r="W30" i="31"/>
  <c r="O30" i="31"/>
  <c r="G30" i="31"/>
  <c r="AV30" i="31"/>
  <c r="AN30" i="31"/>
  <c r="AF30" i="31"/>
  <c r="X30" i="31"/>
  <c r="P30" i="31"/>
  <c r="H30" i="31"/>
  <c r="AS30" i="31"/>
  <c r="AK30" i="31"/>
  <c r="AC30" i="31"/>
  <c r="U30" i="31"/>
  <c r="M30" i="31"/>
  <c r="E62" i="31"/>
  <c r="AR30" i="31"/>
  <c r="AJ30" i="31"/>
  <c r="AB30" i="31"/>
  <c r="T30" i="31"/>
  <c r="L30" i="31"/>
  <c r="AW30" i="31"/>
  <c r="AO30" i="31"/>
  <c r="AG30" i="31"/>
  <c r="Y30" i="31"/>
  <c r="Q30" i="31"/>
  <c r="I30" i="31"/>
  <c r="AD30" i="31"/>
  <c r="AQ30" i="31"/>
  <c r="K30" i="31"/>
  <c r="N30" i="31"/>
  <c r="V30" i="31"/>
  <c r="AI30" i="31"/>
  <c r="AT30" i="31"/>
  <c r="AL30" i="31"/>
  <c r="F30" i="31"/>
  <c r="F60" i="31" s="1"/>
  <c r="S30" i="31"/>
  <c r="AA30" i="31"/>
  <c r="G29" i="31"/>
  <c r="AV32" i="31"/>
  <c r="AN32" i="31"/>
  <c r="AF32" i="31"/>
  <c r="X32" i="31"/>
  <c r="P32" i="31"/>
  <c r="H32" i="31"/>
  <c r="AS32" i="31"/>
  <c r="AK32" i="31"/>
  <c r="AC32" i="31"/>
  <c r="U32" i="31"/>
  <c r="M32" i="31"/>
  <c r="AT32" i="31"/>
  <c r="AL32" i="31"/>
  <c r="AD32" i="31"/>
  <c r="V32" i="31"/>
  <c r="N32" i="31"/>
  <c r="AY32" i="31"/>
  <c r="AQ32" i="31"/>
  <c r="AI32" i="31"/>
  <c r="AA32" i="31"/>
  <c r="S32" i="31"/>
  <c r="K32" i="31"/>
  <c r="AX32" i="31"/>
  <c r="AP32" i="31"/>
  <c r="AH32" i="31"/>
  <c r="Z32" i="31"/>
  <c r="R32" i="31"/>
  <c r="J32" i="31"/>
  <c r="AU32" i="31"/>
  <c r="AM32" i="31"/>
  <c r="AE32" i="31"/>
  <c r="W32" i="31"/>
  <c r="O32" i="31"/>
  <c r="AJ32" i="31"/>
  <c r="AW32" i="31"/>
  <c r="Q32" i="31"/>
  <c r="AB32" i="31"/>
  <c r="AO32" i="31"/>
  <c r="I32" i="31"/>
  <c r="AZ32" i="31"/>
  <c r="AR32" i="31"/>
  <c r="L32" i="31"/>
  <c r="Y32" i="31"/>
  <c r="T32" i="31"/>
  <c r="AG32" i="31"/>
  <c r="AY60" i="34" l="1"/>
  <c r="G60" i="31"/>
  <c r="AZ60" i="34"/>
  <c r="AI60" i="31"/>
  <c r="AQ60" i="31"/>
  <c r="Y60" i="31"/>
  <c r="L60" i="31"/>
  <c r="AE60" i="31"/>
  <c r="R60" i="31"/>
  <c r="AX60" i="31"/>
  <c r="BC60" i="34"/>
  <c r="AZ60" i="31"/>
  <c r="V60" i="31"/>
  <c r="AD60" i="31"/>
  <c r="BA60" i="34"/>
  <c r="AV30" i="34"/>
  <c r="AV60" i="34" s="1"/>
  <c r="AF30" i="34"/>
  <c r="AF60" i="34" s="1"/>
  <c r="P30" i="34"/>
  <c r="P60" i="34" s="1"/>
  <c r="AW30" i="34"/>
  <c r="AW60" i="34" s="1"/>
  <c r="AA30" i="34"/>
  <c r="AA60" i="34" s="1"/>
  <c r="F30" i="34"/>
  <c r="F60" i="34" s="1"/>
  <c r="AE30" i="34"/>
  <c r="AE60" i="34" s="1"/>
  <c r="J30" i="34"/>
  <c r="J60" i="34" s="1"/>
  <c r="I30" i="34"/>
  <c r="I60" i="34" s="1"/>
  <c r="R30" i="34"/>
  <c r="R60" i="34" s="1"/>
  <c r="M30" i="34"/>
  <c r="M60" i="34" s="1"/>
  <c r="AH30" i="34"/>
  <c r="AH60" i="34" s="1"/>
  <c r="AN30" i="34"/>
  <c r="AN60" i="34" s="1"/>
  <c r="H30" i="34"/>
  <c r="H60" i="34" s="1"/>
  <c r="Q30" i="34"/>
  <c r="Q60" i="34" s="1"/>
  <c r="U30" i="34"/>
  <c r="U60" i="34" s="1"/>
  <c r="AM30" i="34"/>
  <c r="AM60" i="34" s="1"/>
  <c r="AI30" i="34"/>
  <c r="AI60" i="34" s="1"/>
  <c r="AR30" i="34"/>
  <c r="AR60" i="34" s="1"/>
  <c r="AB30" i="34"/>
  <c r="AB60" i="34" s="1"/>
  <c r="L30" i="34"/>
  <c r="L60" i="34" s="1"/>
  <c r="AQ30" i="34"/>
  <c r="AQ60" i="34" s="1"/>
  <c r="V30" i="34"/>
  <c r="V60" i="34" s="1"/>
  <c r="AU30" i="34"/>
  <c r="AU60" i="34" s="1"/>
  <c r="Z30" i="34"/>
  <c r="Z60" i="34" s="1"/>
  <c r="AO30" i="34"/>
  <c r="AO60" i="34" s="1"/>
  <c r="AX30" i="34"/>
  <c r="AX60" i="34" s="1"/>
  <c r="G30" i="34"/>
  <c r="G60" i="34" s="1"/>
  <c r="Y30" i="34"/>
  <c r="Y60" i="34" s="1"/>
  <c r="AT30" i="34"/>
  <c r="AT60" i="34" s="1"/>
  <c r="X30" i="34"/>
  <c r="X60" i="34" s="1"/>
  <c r="AL30" i="34"/>
  <c r="AL60" i="34" s="1"/>
  <c r="AP30" i="34"/>
  <c r="AP60" i="34" s="1"/>
  <c r="AD30" i="34"/>
  <c r="AD60" i="34" s="1"/>
  <c r="AS30" i="34"/>
  <c r="AS60" i="34" s="1"/>
  <c r="T30" i="34"/>
  <c r="T60" i="34" s="1"/>
  <c r="AK30" i="34"/>
  <c r="AK60" i="34" s="1"/>
  <c r="W30" i="34"/>
  <c r="W60" i="34" s="1"/>
  <c r="E62" i="34"/>
  <c r="AG30" i="34"/>
  <c r="AG60" i="34" s="1"/>
  <c r="AJ30" i="34"/>
  <c r="AJ60" i="34" s="1"/>
  <c r="K30" i="34"/>
  <c r="K60" i="34" s="1"/>
  <c r="AC30" i="34"/>
  <c r="AC60" i="34" s="1"/>
  <c r="O30" i="34"/>
  <c r="O60" i="34" s="1"/>
  <c r="N30" i="34"/>
  <c r="N60" i="34" s="1"/>
  <c r="S30" i="34"/>
  <c r="S60" i="34" s="1"/>
  <c r="S60" i="31"/>
  <c r="AR60" i="31"/>
  <c r="P60" i="31"/>
  <c r="AV60" i="31"/>
  <c r="N60" i="31"/>
  <c r="AO60" i="31"/>
  <c r="AA60" i="31"/>
  <c r="AT60" i="31"/>
  <c r="K60" i="31"/>
  <c r="Q60" i="31"/>
  <c r="AW60" i="31"/>
  <c r="AJ60" i="31"/>
  <c r="U60" i="31"/>
  <c r="H60" i="31"/>
  <c r="AN60" i="31"/>
  <c r="W60" i="31"/>
  <c r="J60" i="31"/>
  <c r="AP60" i="31"/>
  <c r="AG60" i="31"/>
  <c r="T60" i="31"/>
  <c r="E63" i="31"/>
  <c r="E64" i="31" s="1"/>
  <c r="E77" i="31" s="1"/>
  <c r="E80" i="31" s="1"/>
  <c r="E81" i="31" s="1"/>
  <c r="F61" i="31"/>
  <c r="AK60" i="31"/>
  <c r="X60" i="31"/>
  <c r="AM60" i="31"/>
  <c r="Z60" i="31"/>
  <c r="AC60" i="31"/>
  <c r="AY60" i="31"/>
  <c r="AL60" i="31"/>
  <c r="I60" i="31"/>
  <c r="AB60" i="31"/>
  <c r="M60" i="31"/>
  <c r="AS60" i="31"/>
  <c r="AF60" i="31"/>
  <c r="O60" i="31"/>
  <c r="AU60" i="31"/>
  <c r="AH60" i="31"/>
  <c r="F61" i="34" l="1"/>
  <c r="E63" i="34"/>
  <c r="E64" i="34" s="1"/>
  <c r="E77" i="34" s="1"/>
  <c r="E80" i="34" s="1"/>
  <c r="E81" i="34" s="1"/>
  <c r="F62" i="34"/>
  <c r="G61" i="34" s="1"/>
  <c r="G62" i="34" s="1"/>
  <c r="H61" i="34" s="1"/>
  <c r="H62" i="34" s="1"/>
  <c r="I61" i="34" s="1"/>
  <c r="F62" i="31"/>
  <c r="G61" i="31" s="1"/>
  <c r="F63" i="31" l="1"/>
  <c r="F64" i="31" s="1"/>
  <c r="F63" i="34"/>
  <c r="F64" i="34" s="1"/>
  <c r="I62" i="34"/>
  <c r="J61" i="34" s="1"/>
  <c r="H63" i="34"/>
  <c r="H64" i="34" s="1"/>
  <c r="G63" i="34"/>
  <c r="G64" i="34" s="1"/>
  <c r="G62" i="31"/>
  <c r="H61" i="31" s="1"/>
  <c r="G63" i="31" l="1"/>
  <c r="G64" i="31" s="1"/>
  <c r="J62" i="34"/>
  <c r="K61" i="34" s="1"/>
  <c r="I63" i="34"/>
  <c r="I64" i="34" s="1"/>
  <c r="H62" i="31"/>
  <c r="I61" i="31" s="1"/>
  <c r="H63" i="31"/>
  <c r="H64" i="31" s="1"/>
  <c r="K62" i="34" l="1"/>
  <c r="L61" i="34" s="1"/>
  <c r="J63" i="34"/>
  <c r="J64" i="34" s="1"/>
  <c r="I62" i="31"/>
  <c r="J61" i="31" s="1"/>
  <c r="L62" i="34" l="1"/>
  <c r="M61" i="34" s="1"/>
  <c r="K63" i="34"/>
  <c r="K64" i="34" s="1"/>
  <c r="I63" i="31"/>
  <c r="I64" i="31" s="1"/>
  <c r="J62" i="31"/>
  <c r="K61" i="31" s="1"/>
  <c r="M62" i="34" l="1"/>
  <c r="N61" i="34" s="1"/>
  <c r="L63" i="34"/>
  <c r="L64" i="34" s="1"/>
  <c r="J63" i="31"/>
  <c r="J64" i="31" s="1"/>
  <c r="K62" i="31"/>
  <c r="L61" i="31" s="1"/>
  <c r="K63" i="31" l="1"/>
  <c r="K64" i="31" s="1"/>
  <c r="N62" i="34"/>
  <c r="O61" i="34" s="1"/>
  <c r="M63" i="34"/>
  <c r="M64" i="34" s="1"/>
  <c r="L62" i="31"/>
  <c r="M61" i="31" s="1"/>
  <c r="O62" i="34" l="1"/>
  <c r="P61" i="34" s="1"/>
  <c r="N63" i="34"/>
  <c r="N64" i="34" s="1"/>
  <c r="N77" i="34" s="1"/>
  <c r="N80" i="34" s="1"/>
  <c r="M62" i="31"/>
  <c r="N61" i="31" s="1"/>
  <c r="L63" i="31"/>
  <c r="L64" i="31" s="1"/>
  <c r="P62" i="34" l="1"/>
  <c r="Q61" i="34" s="1"/>
  <c r="O63" i="34"/>
  <c r="O64" i="34" s="1"/>
  <c r="O77" i="34" s="1"/>
  <c r="O80" i="34" s="1"/>
  <c r="N62" i="31"/>
  <c r="O61" i="31" s="1"/>
  <c r="M63" i="31"/>
  <c r="M64" i="31" s="1"/>
  <c r="Q62" i="34" l="1"/>
  <c r="R61" i="34" s="1"/>
  <c r="P63" i="34"/>
  <c r="P64" i="34" s="1"/>
  <c r="P77" i="34" s="1"/>
  <c r="P80" i="34" s="1"/>
  <c r="O62" i="31"/>
  <c r="P61" i="31" s="1"/>
  <c r="N63" i="31"/>
  <c r="N64" i="31" s="1"/>
  <c r="N77" i="31" s="1"/>
  <c r="N80" i="31" s="1"/>
  <c r="R62" i="34" l="1"/>
  <c r="S61" i="34" s="1"/>
  <c r="Q63" i="34"/>
  <c r="Q64" i="34" s="1"/>
  <c r="Q77" i="34" s="1"/>
  <c r="Q80" i="34" s="1"/>
  <c r="P62" i="31"/>
  <c r="Q61" i="31" s="1"/>
  <c r="O63" i="31"/>
  <c r="O64" i="31" s="1"/>
  <c r="O77" i="31" s="1"/>
  <c r="O80" i="31" s="1"/>
  <c r="S62" i="34" l="1"/>
  <c r="T61" i="34" s="1"/>
  <c r="R63" i="34"/>
  <c r="R64" i="34" s="1"/>
  <c r="R77" i="34" s="1"/>
  <c r="R80" i="34" s="1"/>
  <c r="Q62" i="31"/>
  <c r="R61" i="31" s="1"/>
  <c r="P63" i="31"/>
  <c r="P64" i="31" s="1"/>
  <c r="P77" i="31" s="1"/>
  <c r="P80" i="31" s="1"/>
  <c r="T62" i="34" l="1"/>
  <c r="U61" i="34" s="1"/>
  <c r="S63" i="34"/>
  <c r="S64" i="34" s="1"/>
  <c r="S77" i="34" s="1"/>
  <c r="S80" i="34" s="1"/>
  <c r="R62" i="31"/>
  <c r="S61" i="31" s="1"/>
  <c r="Q63" i="31"/>
  <c r="Q64" i="31" s="1"/>
  <c r="Q77" i="31" s="1"/>
  <c r="Q80" i="31" s="1"/>
  <c r="U62" i="34" l="1"/>
  <c r="V61" i="34" s="1"/>
  <c r="T63" i="34"/>
  <c r="T64" i="34" s="1"/>
  <c r="T77" i="34" s="1"/>
  <c r="T80" i="34" s="1"/>
  <c r="S62" i="31"/>
  <c r="T61" i="31" s="1"/>
  <c r="R63" i="31"/>
  <c r="R64" i="31" s="1"/>
  <c r="R77" i="31" s="1"/>
  <c r="R80" i="31" s="1"/>
  <c r="V62" i="34" l="1"/>
  <c r="W61" i="34" s="1"/>
  <c r="U63" i="34"/>
  <c r="U64" i="34" s="1"/>
  <c r="U77" i="34" s="1"/>
  <c r="U80" i="34" s="1"/>
  <c r="T62" i="31"/>
  <c r="U61" i="31" s="1"/>
  <c r="S63" i="31"/>
  <c r="S64" i="31" s="1"/>
  <c r="S77" i="31" s="1"/>
  <c r="S80" i="31" s="1"/>
  <c r="W62" i="34" l="1"/>
  <c r="X61" i="34" s="1"/>
  <c r="V63" i="34"/>
  <c r="V64" i="34" s="1"/>
  <c r="V77" i="34" s="1"/>
  <c r="V80" i="34" s="1"/>
  <c r="U62" i="31"/>
  <c r="V61" i="31" s="1"/>
  <c r="T63" i="31"/>
  <c r="T64" i="31" s="1"/>
  <c r="T77" i="31" s="1"/>
  <c r="T80" i="31" s="1"/>
  <c r="X62" i="34" l="1"/>
  <c r="Y61" i="34" s="1"/>
  <c r="W63" i="34"/>
  <c r="W64" i="34" s="1"/>
  <c r="W77" i="34" s="1"/>
  <c r="W80" i="34" s="1"/>
  <c r="V62" i="31"/>
  <c r="W61" i="31" s="1"/>
  <c r="U63" i="31"/>
  <c r="U64" i="31" s="1"/>
  <c r="U77" i="31" s="1"/>
  <c r="U80" i="31" s="1"/>
  <c r="Y62" i="34" l="1"/>
  <c r="Z61" i="34" s="1"/>
  <c r="X63" i="34"/>
  <c r="X64" i="34" s="1"/>
  <c r="X77" i="34" s="1"/>
  <c r="X80" i="34" s="1"/>
  <c r="W62" i="31"/>
  <c r="X61" i="31" s="1"/>
  <c r="V63" i="31"/>
  <c r="V64" i="31" s="1"/>
  <c r="V77" i="31" s="1"/>
  <c r="V80" i="31" s="1"/>
  <c r="Z62" i="34" l="1"/>
  <c r="AA61" i="34" s="1"/>
  <c r="Y63" i="34"/>
  <c r="Y64" i="34" s="1"/>
  <c r="Y77" i="34" s="1"/>
  <c r="Y80" i="34" s="1"/>
  <c r="X62" i="31"/>
  <c r="Y61" i="31" s="1"/>
  <c r="W63" i="31"/>
  <c r="W64" i="31" s="1"/>
  <c r="W77" i="31" s="1"/>
  <c r="W80" i="31" s="1"/>
  <c r="AA62" i="34" l="1"/>
  <c r="AB61" i="34" s="1"/>
  <c r="Z63" i="34"/>
  <c r="Z64" i="34" s="1"/>
  <c r="Z77" i="34" s="1"/>
  <c r="Z80" i="34" s="1"/>
  <c r="Y62" i="31"/>
  <c r="Z61" i="31" s="1"/>
  <c r="X63" i="31"/>
  <c r="X64" i="31" s="1"/>
  <c r="X77" i="31" s="1"/>
  <c r="X80" i="31" s="1"/>
  <c r="AB62" i="34" l="1"/>
  <c r="AC61" i="34" s="1"/>
  <c r="AA63" i="34"/>
  <c r="AA64" i="34" s="1"/>
  <c r="AA77" i="34" s="1"/>
  <c r="AA80" i="34" s="1"/>
  <c r="Z62" i="31"/>
  <c r="AA61" i="31" s="1"/>
  <c r="Y63" i="31"/>
  <c r="Y64" i="31" s="1"/>
  <c r="Y77" i="31" s="1"/>
  <c r="Y80" i="31" s="1"/>
  <c r="AC62" i="34" l="1"/>
  <c r="AD61" i="34" s="1"/>
  <c r="AB63" i="34"/>
  <c r="AB64" i="34" s="1"/>
  <c r="AB77" i="34" s="1"/>
  <c r="AB80" i="34" s="1"/>
  <c r="AA62" i="31"/>
  <c r="AB61" i="31" s="1"/>
  <c r="Z63" i="31"/>
  <c r="Z64" i="31" s="1"/>
  <c r="Z77" i="31" s="1"/>
  <c r="Z80" i="31" s="1"/>
  <c r="AD62" i="34" l="1"/>
  <c r="AE61" i="34" s="1"/>
  <c r="AC63" i="34"/>
  <c r="AC64" i="34" s="1"/>
  <c r="AC77" i="34" s="1"/>
  <c r="AC80" i="34" s="1"/>
  <c r="AB62" i="31"/>
  <c r="AC61" i="31" s="1"/>
  <c r="AA63" i="31"/>
  <c r="AA64" i="31" s="1"/>
  <c r="AA77" i="31" s="1"/>
  <c r="AA80" i="31" s="1"/>
  <c r="AE62" i="34" l="1"/>
  <c r="AF61" i="34" s="1"/>
  <c r="AD63" i="34"/>
  <c r="AD64" i="34" s="1"/>
  <c r="AD77" i="34" s="1"/>
  <c r="AD80" i="34" s="1"/>
  <c r="AC62" i="31"/>
  <c r="AD61" i="31" s="1"/>
  <c r="AB63" i="31"/>
  <c r="AB64" i="31" s="1"/>
  <c r="AB77" i="31" s="1"/>
  <c r="AB80" i="31" s="1"/>
  <c r="AF62" i="34" l="1"/>
  <c r="AG61" i="34" s="1"/>
  <c r="AE63" i="34"/>
  <c r="AE64" i="34" s="1"/>
  <c r="AE77" i="34" s="1"/>
  <c r="AE80" i="34" s="1"/>
  <c r="AD62" i="31"/>
  <c r="AE61" i="31" s="1"/>
  <c r="AC63" i="31"/>
  <c r="AC64" i="31" s="1"/>
  <c r="AC77" i="31" s="1"/>
  <c r="AC80" i="31" s="1"/>
  <c r="AG62" i="34" l="1"/>
  <c r="AH61" i="34" s="1"/>
  <c r="AF63" i="34"/>
  <c r="AF64" i="34" s="1"/>
  <c r="AF77" i="34" s="1"/>
  <c r="AF80" i="34" s="1"/>
  <c r="AE62" i="31"/>
  <c r="AF61" i="31" s="1"/>
  <c r="AD63" i="31"/>
  <c r="AD64" i="31" s="1"/>
  <c r="AD77" i="31" s="1"/>
  <c r="AD80" i="31" s="1"/>
  <c r="AH62" i="34" l="1"/>
  <c r="AI61" i="34" s="1"/>
  <c r="AG63" i="34"/>
  <c r="AG64" i="34" s="1"/>
  <c r="AG77" i="34" s="1"/>
  <c r="AG80" i="34" s="1"/>
  <c r="AF62" i="31"/>
  <c r="AG61" i="31" s="1"/>
  <c r="AE63" i="31"/>
  <c r="AE64" i="31" s="1"/>
  <c r="AE77" i="31" s="1"/>
  <c r="AE80" i="31" s="1"/>
  <c r="AI62" i="34" l="1"/>
  <c r="AJ61" i="34" s="1"/>
  <c r="AH63" i="34"/>
  <c r="AH64" i="34" s="1"/>
  <c r="AH77" i="34" s="1"/>
  <c r="AH80" i="34" s="1"/>
  <c r="AG62" i="31"/>
  <c r="AH61" i="31" s="1"/>
  <c r="AF63" i="31"/>
  <c r="AF64" i="31" s="1"/>
  <c r="AF77" i="31" s="1"/>
  <c r="AF80" i="31" s="1"/>
  <c r="AJ62" i="34" l="1"/>
  <c r="AK61" i="34" s="1"/>
  <c r="AI63" i="34"/>
  <c r="AI64" i="34" s="1"/>
  <c r="AI77" i="34" s="1"/>
  <c r="AI80" i="34" s="1"/>
  <c r="AH62" i="31"/>
  <c r="AI61" i="31" s="1"/>
  <c r="AG63" i="31"/>
  <c r="AG64" i="31" s="1"/>
  <c r="AG77" i="31" s="1"/>
  <c r="AG80" i="31" s="1"/>
  <c r="AK62" i="34" l="1"/>
  <c r="AL61" i="34" s="1"/>
  <c r="AJ63" i="34"/>
  <c r="AJ64" i="34" s="1"/>
  <c r="AJ77" i="34" s="1"/>
  <c r="AJ80" i="34" s="1"/>
  <c r="AI62" i="31"/>
  <c r="AJ61" i="31" s="1"/>
  <c r="AH63" i="31"/>
  <c r="AH64" i="31" s="1"/>
  <c r="AH77" i="31" s="1"/>
  <c r="AH80" i="31" s="1"/>
  <c r="AL62" i="34" l="1"/>
  <c r="AM61" i="34" s="1"/>
  <c r="AK63" i="34"/>
  <c r="AK64" i="34" s="1"/>
  <c r="AK77" i="34" s="1"/>
  <c r="AK80" i="34" s="1"/>
  <c r="AJ62" i="31"/>
  <c r="AK61" i="31" s="1"/>
  <c r="AI63" i="31"/>
  <c r="AI64" i="31" s="1"/>
  <c r="AI77" i="31" s="1"/>
  <c r="AI80" i="31" s="1"/>
  <c r="AM62" i="34" l="1"/>
  <c r="AN61" i="34" s="1"/>
  <c r="AL63" i="34"/>
  <c r="AL64" i="34" s="1"/>
  <c r="AL77" i="34" s="1"/>
  <c r="AL80" i="34" s="1"/>
  <c r="AK62" i="31"/>
  <c r="AL61" i="31" s="1"/>
  <c r="AJ63" i="31"/>
  <c r="AJ64" i="31" s="1"/>
  <c r="AJ77" i="31" s="1"/>
  <c r="AJ80" i="31" s="1"/>
  <c r="AK63" i="31" l="1"/>
  <c r="AK64" i="31" s="1"/>
  <c r="AK77" i="31" s="1"/>
  <c r="AK80" i="31" s="1"/>
  <c r="AN62" i="34"/>
  <c r="AO61" i="34" s="1"/>
  <c r="AM63" i="34"/>
  <c r="AM64" i="34" s="1"/>
  <c r="AM77" i="34" s="1"/>
  <c r="AM80" i="34" s="1"/>
  <c r="AL62" i="31"/>
  <c r="AM61" i="31" s="1"/>
  <c r="AL63" i="31" l="1"/>
  <c r="AL64" i="31" s="1"/>
  <c r="AL77" i="31" s="1"/>
  <c r="AL80" i="31" s="1"/>
  <c r="AO62" i="34"/>
  <c r="AP61" i="34" s="1"/>
  <c r="AN63" i="34"/>
  <c r="AN64" i="34" s="1"/>
  <c r="AN77" i="34" s="1"/>
  <c r="AN80" i="34" s="1"/>
  <c r="AM62" i="31"/>
  <c r="AN61" i="31" s="1"/>
  <c r="AP62" i="34" l="1"/>
  <c r="AQ61" i="34" s="1"/>
  <c r="AO63" i="34"/>
  <c r="AO64" i="34" s="1"/>
  <c r="AO77" i="34" s="1"/>
  <c r="AO80" i="34" s="1"/>
  <c r="AM63" i="31"/>
  <c r="AM64" i="31" s="1"/>
  <c r="AM77" i="31" s="1"/>
  <c r="AM80" i="31" s="1"/>
  <c r="AN63" i="31"/>
  <c r="AN64" i="31" s="1"/>
  <c r="AN77" i="31" s="1"/>
  <c r="AN80" i="31" s="1"/>
  <c r="AN62" i="31"/>
  <c r="AO61" i="31" s="1"/>
  <c r="AQ62" i="34" l="1"/>
  <c r="AR61" i="34" s="1"/>
  <c r="AP63" i="34"/>
  <c r="AP64" i="34" s="1"/>
  <c r="AP77" i="34" s="1"/>
  <c r="AP80" i="34" s="1"/>
  <c r="AO62" i="31"/>
  <c r="AP61" i="31" s="1"/>
  <c r="AO63" i="31" l="1"/>
  <c r="AO64" i="31" s="1"/>
  <c r="AO77" i="31" s="1"/>
  <c r="AO80" i="31" s="1"/>
  <c r="AR62" i="34"/>
  <c r="AS61" i="34" s="1"/>
  <c r="AQ63" i="34"/>
  <c r="AQ64" i="34" s="1"/>
  <c r="AQ77" i="34" s="1"/>
  <c r="AQ80" i="34" s="1"/>
  <c r="AP62" i="31"/>
  <c r="AQ61" i="31" s="1"/>
  <c r="AS62" i="34" l="1"/>
  <c r="AT61" i="34" s="1"/>
  <c r="AR63" i="34"/>
  <c r="AR64" i="34" s="1"/>
  <c r="AR77" i="34" s="1"/>
  <c r="AR80" i="34" s="1"/>
  <c r="AQ62" i="31"/>
  <c r="AR61" i="31" s="1"/>
  <c r="AP63" i="31"/>
  <c r="AP64" i="31" s="1"/>
  <c r="AP77" i="31" s="1"/>
  <c r="AP80" i="31" s="1"/>
  <c r="AT62" i="34" l="1"/>
  <c r="AU61" i="34" s="1"/>
  <c r="AS63" i="34"/>
  <c r="AS64" i="34" s="1"/>
  <c r="AS77" i="34" s="1"/>
  <c r="AS80" i="34" s="1"/>
  <c r="AR62" i="31"/>
  <c r="AS61" i="31" s="1"/>
  <c r="AQ63" i="31"/>
  <c r="AQ64" i="31" s="1"/>
  <c r="AQ77" i="31" s="1"/>
  <c r="AQ80" i="31" s="1"/>
  <c r="AR63" i="31" l="1"/>
  <c r="AR64" i="31" s="1"/>
  <c r="AR77" i="31" s="1"/>
  <c r="AR80" i="31" s="1"/>
  <c r="AU62" i="34"/>
  <c r="AV61" i="34" s="1"/>
  <c r="AT63" i="34"/>
  <c r="AT64" i="34" s="1"/>
  <c r="AT77" i="34" s="1"/>
  <c r="AT80" i="34" s="1"/>
  <c r="AS62" i="31"/>
  <c r="AT61" i="31" s="1"/>
  <c r="AV62" i="34" l="1"/>
  <c r="AW61" i="34" s="1"/>
  <c r="AU63" i="34"/>
  <c r="AU64" i="34" s="1"/>
  <c r="AU77" i="34" s="1"/>
  <c r="AU80" i="34" s="1"/>
  <c r="AT62" i="31"/>
  <c r="AU61" i="31" s="1"/>
  <c r="AS63" i="31"/>
  <c r="AS64" i="31" s="1"/>
  <c r="AS77" i="31" s="1"/>
  <c r="AS80" i="31" s="1"/>
  <c r="AW62" i="34" l="1"/>
  <c r="AX61" i="34" s="1"/>
  <c r="AV63" i="34"/>
  <c r="AV64" i="34" s="1"/>
  <c r="AV77" i="34" s="1"/>
  <c r="AV80" i="34" s="1"/>
  <c r="AU62" i="31"/>
  <c r="AV61" i="31" s="1"/>
  <c r="AT63" i="31"/>
  <c r="AT64" i="31" s="1"/>
  <c r="AT77" i="31" s="1"/>
  <c r="AT80" i="31" s="1"/>
  <c r="AX62" i="34" l="1"/>
  <c r="AY61" i="34" s="1"/>
  <c r="AW63" i="34"/>
  <c r="AW64" i="34" s="1"/>
  <c r="AW77" i="34" s="1"/>
  <c r="AW80" i="34" s="1"/>
  <c r="AV62" i="31"/>
  <c r="AW61" i="31" s="1"/>
  <c r="AU63" i="31"/>
  <c r="AU64" i="31" s="1"/>
  <c r="AU77" i="31" s="1"/>
  <c r="AU80" i="31" s="1"/>
  <c r="AY62" i="34" l="1"/>
  <c r="AZ61" i="34" s="1"/>
  <c r="AY63" i="34"/>
  <c r="AY64" i="34" s="1"/>
  <c r="AY77" i="34" s="1"/>
  <c r="AY80" i="34" s="1"/>
  <c r="AX63" i="34"/>
  <c r="AX64" i="34" s="1"/>
  <c r="AX77" i="34" s="1"/>
  <c r="AX80" i="34" s="1"/>
  <c r="AW62" i="31"/>
  <c r="AX61" i="31" s="1"/>
  <c r="AV63" i="31"/>
  <c r="AV64" i="31" s="1"/>
  <c r="AV77" i="31" s="1"/>
  <c r="AV80" i="31" s="1"/>
  <c r="AZ62" i="34" l="1"/>
  <c r="BA61" i="34" s="1"/>
  <c r="AX62" i="31"/>
  <c r="AY61" i="31" s="1"/>
  <c r="AW63" i="31"/>
  <c r="AW64" i="31" s="1"/>
  <c r="AW77" i="31" s="1"/>
  <c r="AW80" i="31" s="1"/>
  <c r="AZ63" i="34" l="1"/>
  <c r="AZ64" i="34" s="1"/>
  <c r="AZ77" i="34" s="1"/>
  <c r="AZ80" i="34" s="1"/>
  <c r="BA62" i="34"/>
  <c r="BB61" i="34" s="1"/>
  <c r="AY62" i="31"/>
  <c r="AZ61" i="31" s="1"/>
  <c r="AX63" i="31"/>
  <c r="AX64" i="31" s="1"/>
  <c r="AX77" i="31" s="1"/>
  <c r="AX80" i="31" s="1"/>
  <c r="BA63" i="34" l="1"/>
  <c r="BA64" i="34" s="1"/>
  <c r="BA77" i="34" s="1"/>
  <c r="BA80" i="34" s="1"/>
  <c r="BB62" i="34"/>
  <c r="BC61" i="34" s="1"/>
  <c r="AZ62" i="31"/>
  <c r="BA61" i="31" s="1"/>
  <c r="AY63" i="31"/>
  <c r="AY64" i="31" s="1"/>
  <c r="AY77" i="31" s="1"/>
  <c r="AY80" i="31" s="1"/>
  <c r="BB63" i="34" l="1"/>
  <c r="BB64" i="34" s="1"/>
  <c r="BB77" i="34" s="1"/>
  <c r="BB80" i="34" s="1"/>
  <c r="BC62" i="34"/>
  <c r="BD61" i="34" s="1"/>
  <c r="BD62" i="34" s="1"/>
  <c r="BD63" i="34" s="1"/>
  <c r="BD64" i="34" s="1"/>
  <c r="BD77" i="34" s="1"/>
  <c r="BD80" i="34" s="1"/>
  <c r="BA62" i="31"/>
  <c r="BB61" i="31" s="1"/>
  <c r="AZ63" i="31"/>
  <c r="AZ64" i="31" s="1"/>
  <c r="AZ77" i="31" s="1"/>
  <c r="AZ80" i="31" s="1"/>
  <c r="BC63" i="34" l="1"/>
  <c r="BC64" i="34" s="1"/>
  <c r="BC77" i="34" s="1"/>
  <c r="BC80" i="34" s="1"/>
  <c r="BB62" i="31"/>
  <c r="BC61" i="31" s="1"/>
  <c r="BA63" i="31"/>
  <c r="BA64" i="31" s="1"/>
  <c r="BA77" i="31" s="1"/>
  <c r="BA80" i="31" s="1"/>
  <c r="BC62" i="31" l="1"/>
  <c r="BD61" i="31" s="1"/>
  <c r="BD62" i="31" s="1"/>
  <c r="BD63" i="31" s="1"/>
  <c r="BD64" i="31" s="1"/>
  <c r="BD77" i="31" s="1"/>
  <c r="BD80" i="31" s="1"/>
  <c r="BB63" i="31"/>
  <c r="BB64" i="31" s="1"/>
  <c r="BB77" i="31" s="1"/>
  <c r="BB80" i="31" s="1"/>
  <c r="BC63" i="31" l="1"/>
  <c r="BC64" i="31" s="1"/>
  <c r="BC77" i="31" s="1"/>
  <c r="BC80" i="31" s="1"/>
  <c r="G86" i="34" l="1"/>
  <c r="F86" i="34"/>
  <c r="J86" i="34"/>
  <c r="H86" i="34"/>
  <c r="L86" i="34"/>
  <c r="K86" i="34"/>
  <c r="I86" i="34"/>
  <c r="M86" i="34"/>
  <c r="F86" i="31"/>
  <c r="J86" i="31"/>
  <c r="I86" i="31"/>
  <c r="M86" i="31"/>
  <c r="G86" i="31"/>
  <c r="J65" i="31" l="1"/>
  <c r="J87" i="31"/>
  <c r="J66" i="31" s="1"/>
  <c r="H87" i="34"/>
  <c r="H66" i="34" s="1"/>
  <c r="H65" i="34"/>
  <c r="H76" i="34" s="1"/>
  <c r="H77" i="34" s="1"/>
  <c r="H80" i="34" s="1"/>
  <c r="J87" i="34"/>
  <c r="J66" i="34" s="1"/>
  <c r="J65" i="34"/>
  <c r="J76" i="34" s="1"/>
  <c r="J77" i="34" s="1"/>
  <c r="J80" i="34" s="1"/>
  <c r="M65" i="34"/>
  <c r="M87" i="34"/>
  <c r="M66" i="34" s="1"/>
  <c r="G65" i="31"/>
  <c r="G87" i="31"/>
  <c r="G66" i="31" s="1"/>
  <c r="M65" i="31"/>
  <c r="M87" i="31"/>
  <c r="M66" i="31" s="1"/>
  <c r="F65" i="31"/>
  <c r="F87" i="31"/>
  <c r="F66" i="31" s="1"/>
  <c r="K87" i="34"/>
  <c r="K66" i="34" s="1"/>
  <c r="K65" i="34"/>
  <c r="K76" i="34" s="1"/>
  <c r="K77" i="34" s="1"/>
  <c r="K80" i="34" s="1"/>
  <c r="F87" i="34"/>
  <c r="F66" i="34" s="1"/>
  <c r="F65" i="34"/>
  <c r="F76" i="34" s="1"/>
  <c r="F77" i="34" s="1"/>
  <c r="F80" i="34" s="1"/>
  <c r="F81" i="34" s="1"/>
  <c r="G87" i="34"/>
  <c r="G66" i="34" s="1"/>
  <c r="G65" i="34"/>
  <c r="G76" i="34" s="1"/>
  <c r="G77" i="34" s="1"/>
  <c r="G80" i="34" s="1"/>
  <c r="I65" i="31"/>
  <c r="I87" i="31"/>
  <c r="I66" i="31" s="1"/>
  <c r="I87" i="34"/>
  <c r="I66" i="34" s="1"/>
  <c r="I65" i="34"/>
  <c r="I76" i="34" s="1"/>
  <c r="I77" i="34" s="1"/>
  <c r="I80" i="34" s="1"/>
  <c r="L87" i="34"/>
  <c r="L66" i="34" s="1"/>
  <c r="L65" i="34"/>
  <c r="L76" i="34" s="1"/>
  <c r="L77" i="34" s="1"/>
  <c r="L80" i="34" s="1"/>
  <c r="K86" i="31"/>
  <c r="H86" i="31"/>
  <c r="L86" i="31"/>
  <c r="H65" i="31" l="1"/>
  <c r="H87" i="31"/>
  <c r="H66" i="31" s="1"/>
  <c r="I76" i="31"/>
  <c r="I77" i="31" s="1"/>
  <c r="I80" i="31" s="1"/>
  <c r="M76" i="31"/>
  <c r="M77" i="31" s="1"/>
  <c r="M80" i="31" s="1"/>
  <c r="J76" i="31"/>
  <c r="J77" i="31" s="1"/>
  <c r="J80" i="31" s="1"/>
  <c r="L65" i="31"/>
  <c r="L76" i="31" s="1"/>
  <c r="L77" i="31" s="1"/>
  <c r="L80" i="31" s="1"/>
  <c r="L87" i="31"/>
  <c r="L66" i="31" s="1"/>
  <c r="K65" i="31"/>
  <c r="K87" i="31"/>
  <c r="K66" i="31" s="1"/>
  <c r="G81" i="34"/>
  <c r="H81" i="34" s="1"/>
  <c r="I81" i="34" s="1"/>
  <c r="J81" i="34"/>
  <c r="K81" i="34" s="1"/>
  <c r="L81" i="34" s="1"/>
  <c r="F76" i="31"/>
  <c r="F77" i="31" s="1"/>
  <c r="F80" i="31" s="1"/>
  <c r="F81" i="31" s="1"/>
  <c r="G76" i="31"/>
  <c r="G77" i="31" s="1"/>
  <c r="G80" i="31" s="1"/>
  <c r="M76" i="34"/>
  <c r="M77" i="34" s="1"/>
  <c r="M80" i="34" s="1"/>
  <c r="G81" i="31" l="1"/>
  <c r="M81" i="34"/>
  <c r="N81" i="34" s="1"/>
  <c r="O81" i="34" s="1"/>
  <c r="P81" i="34" s="1"/>
  <c r="Q81" i="34" s="1"/>
  <c r="R81" i="34" s="1"/>
  <c r="S81" i="34" s="1"/>
  <c r="T81" i="34" s="1"/>
  <c r="U81" i="34" s="1"/>
  <c r="K76" i="31"/>
  <c r="K77" i="31" s="1"/>
  <c r="K80" i="31" s="1"/>
  <c r="H76" i="31"/>
  <c r="H77" i="31" s="1"/>
  <c r="H80" i="31" s="1"/>
  <c r="H81" i="31" l="1"/>
  <c r="I81" i="31" s="1"/>
  <c r="J81" i="31" s="1"/>
  <c r="K81" i="31" s="1"/>
  <c r="L81" i="31" s="1"/>
  <c r="M81" i="31" s="1"/>
  <c r="N81" i="31" s="1"/>
  <c r="O81" i="31" s="1"/>
  <c r="P81" i="31" s="1"/>
  <c r="Q81" i="31" s="1"/>
  <c r="R81" i="31" s="1"/>
  <c r="S81" i="31" s="1"/>
  <c r="T81" i="31" s="1"/>
  <c r="U81" i="31" s="1"/>
  <c r="V81" i="31" s="1"/>
  <c r="W81" i="31" s="1"/>
  <c r="X81" i="31" s="1"/>
  <c r="Y81" i="31" s="1"/>
  <c r="Z81" i="31" s="1"/>
  <c r="AA81" i="31" s="1"/>
  <c r="C4" i="34"/>
  <c r="G30" i="29" s="1"/>
  <c r="V81" i="34"/>
  <c r="W81" i="34" s="1"/>
  <c r="X81" i="34" s="1"/>
  <c r="Y81" i="34" s="1"/>
  <c r="Z81" i="34" s="1"/>
  <c r="AA81" i="34" s="1"/>
  <c r="AB81" i="34" s="1"/>
  <c r="AC81" i="34" s="1"/>
  <c r="C4" i="31" l="1"/>
  <c r="G29" i="29" s="1"/>
  <c r="AB81" i="31"/>
  <c r="AC81" i="31" s="1"/>
  <c r="AD81" i="31" s="1"/>
  <c r="AE81" i="31" s="1"/>
  <c r="AF81" i="31" s="1"/>
  <c r="AG81" i="31" s="1"/>
  <c r="AH81" i="31" s="1"/>
  <c r="AI81" i="31" s="1"/>
  <c r="C5" i="34"/>
  <c r="H30" i="29" s="1"/>
  <c r="AD81" i="34"/>
  <c r="AE81" i="34" s="1"/>
  <c r="AF81" i="34" s="1"/>
  <c r="AG81" i="34" s="1"/>
  <c r="AH81" i="34" s="1"/>
  <c r="AI81" i="34" s="1"/>
  <c r="AJ81" i="34" s="1"/>
  <c r="AK81" i="34" s="1"/>
  <c r="C6" i="34" l="1"/>
  <c r="I30" i="29" s="1"/>
  <c r="AL81" i="34"/>
  <c r="AM81" i="34" s="1"/>
  <c r="AN81" i="34" s="1"/>
  <c r="AO81" i="34" s="1"/>
  <c r="AP81" i="34" s="1"/>
  <c r="AQ81" i="34" s="1"/>
  <c r="AR81" i="34" s="1"/>
  <c r="AS81" i="34" s="1"/>
  <c r="AT81" i="34" s="1"/>
  <c r="AU81" i="34" s="1"/>
  <c r="AV81" i="34" s="1"/>
  <c r="AW81" i="34" s="1"/>
  <c r="AX81" i="34" s="1"/>
  <c r="C5" i="31"/>
  <c r="H29" i="29" s="1"/>
  <c r="AJ81" i="31"/>
  <c r="AK81" i="31" s="1"/>
  <c r="C6" i="31" l="1"/>
  <c r="I29" i="29" s="1"/>
  <c r="AL81" i="31"/>
  <c r="AM81" i="31" s="1"/>
  <c r="AN81" i="31" s="1"/>
  <c r="AO81" i="31" s="1"/>
  <c r="AP81" i="31" s="1"/>
  <c r="AQ81" i="31" s="1"/>
  <c r="AR81" i="31" s="1"/>
  <c r="AS81" i="31" s="1"/>
  <c r="AT81" i="31" s="1"/>
  <c r="AU81" i="31" s="1"/>
  <c r="AV81" i="31" s="1"/>
  <c r="AW81" i="31" s="1"/>
  <c r="AX81" i="31" s="1"/>
  <c r="AY81" i="31" s="1"/>
  <c r="AZ81" i="31" s="1"/>
  <c r="BA81" i="31" s="1"/>
  <c r="BB81" i="31" s="1"/>
  <c r="BC81" i="31" s="1"/>
  <c r="BD81" i="31" s="1"/>
  <c r="C7" i="31" s="1"/>
  <c r="J29" i="29" s="1"/>
  <c r="C7" i="34"/>
  <c r="J30" i="29" s="1"/>
  <c r="AY81" i="34"/>
  <c r="AZ81" i="34" s="1"/>
  <c r="BA81" i="34" s="1"/>
  <c r="BB81" i="34" s="1"/>
  <c r="BC81" i="34" s="1"/>
  <c r="BD81" i="34"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<sst xmlns="http://schemas.openxmlformats.org/spreadsheetml/2006/main" count="856" uniqueCount="354">
  <si>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</si>
  <si>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</si>
  <si>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</si>
  <si>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</si>
  <si>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</si>
  <si>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</si>
  <si>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</si>
  <si>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</si>
  <si>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</si>
  <si>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</si>
  <si>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</si>
  <si>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</si>
  <si>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</si>
  <si>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</si>
  <si>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</si>
  <si>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</si>
  <si>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</si>
  <si>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</si>
  <si>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</si>
  <si>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</si>
  <si>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</si>
  <si>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</si>
  <si>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</si>
  <si>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</si>
  <si>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</si>
  <si>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</si>
  <si>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</si>
  <si>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</si>
  <si>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</si>
  <si>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</si>
  <si>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</si>
  <si>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</si>
  <si>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</si>
  <si>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</si>
  <si>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</si>
  <si>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</si>
  <si>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</si>
  <si>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</si>
  <si>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</si>
  <si>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</si>
  <si>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</si>
  <si>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</si>
  <si>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</si>
  <si>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</si>
  <si>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</si>
  <si>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</si>
  <si>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</si>
  <si>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</si>
  <si>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</si>
  <si>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</si>
  <si>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</si>
  <si>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</si>
  <si>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</si>
  <si>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</si>
  <si>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</si>
  <si>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</si>
  <si>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</si>
  <si>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</si>
  <si>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</si>
  <si>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</si>
  <si>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</si>
  <si>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</si>
  <si>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</si>
  <si>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</si>
  <si>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</si>
  <si>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</si>
  <si>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</si>
  <si>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</si>
  <si>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</si>
  <si>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</si>
  <si>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</si>
  <si>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</si>
  <si>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</si>
  <si>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</si>
  <si>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</si>
  <si>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</si>
  <si>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</si>
  <si>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</si>
  <si>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</si>
  <si>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</si>
  <si>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</si>
  <si>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</si>
  <si>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</si>
  <si>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</si>
  <si>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</si>
  <si>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</si>
  <si>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</si>
  <si>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</si>
  <si>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</si>
  <si>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</si>
  <si>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</si>
  <si>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</si>
  <si>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</si>
  <si>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</si>
  <si>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</si>
  <si>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</si>
  <si>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</si>
  <si>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</si>
  <si>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</si>
  <si>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</si>
  <si>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</si>
  <si>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</si>
  <si>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</si>
  <si>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</si>
  <si>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</si>
  <si>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</si>
  <si>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</si>
  <si>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</si>
  <si>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</si>
  <si>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</si>
  <si>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</si>
  <si>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</si>
  <si>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</si>
  <si>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</si>
  <si>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</si>
  <si>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</si>
  <si>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</si>
  <si>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</si>
  <si>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</si>
  <si>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</si>
  <si>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</si>
  <si>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</si>
  <si>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</si>
  <si>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</si>
  <si>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</si>
  <si>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</si>
  <si>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</si>
  <si>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</si>
  <si>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</si>
  <si>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</si>
  <si>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</si>
  <si>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</si>
  <si>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</si>
  <si>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</si>
  <si>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</si>
  <si>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</si>
  <si>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</si>
  <si>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</si>
  <si>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</si>
  <si>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</si>
  <si>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</si>
  <si>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</si>
  <si>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</si>
  <si>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</si>
  <si>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</si>
  <si>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</si>
  <si>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</si>
  <si>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</si>
  <si>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</si>
  <si>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</si>
  <si>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</si>
  <si>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</si>
  <si>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</si>
  <si>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</si>
  <si>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</si>
  <si>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</si>
  <si>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</si>
  <si>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</si>
  <si>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</si>
  <si>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</si>
  <si>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</si>
  <si>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</si>
  <si>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</si>
  <si>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</si>
  <si>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</si>
  <si>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</si>
  <si>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</si>
  <si>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</si>
  <si>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</si>
  <si>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</si>
  <si>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</si>
  <si>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</si>
  <si>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</si>
  <si>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</si>
  <si>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</si>
  <si>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</si>
  <si>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</si>
  <si>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</si>
  <si>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</si>
  <si>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</si>
  <si>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</si>
  <si>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</si>
  <si>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</si>
  <si>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</si>
  <si>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</si>
  <si>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</si>
  <si>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</si>
  <si>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</si>
  <si>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</si>
  <si>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</si>
  <si>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</si>
  <si>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</si>
  <si>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</si>
  <si>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</si>
  <si>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</si>
  <si>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</si>
  <si>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</si>
  <si>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</si>
  <si>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</si>
  <si>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</si>
  <si>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</si>
  <si>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</si>
  <si>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</si>
  <si>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</si>
  <si>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</si>
  <si>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</si>
  <si>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</si>
  <si>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</si>
  <si>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</si>
  <si>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</si>
  <si>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</si>
  <si>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</si>
  <si>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</si>
  <si>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</si>
  <si>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</si>
  <si>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</si>
  <si>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</si>
  <si>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</si>
  <si>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</si>
  <si>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</si>
  <si>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</si>
  <si>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</si>
  <si>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</si>
  <si>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</si>
  <si>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</si>
  <si>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</si>
  <si>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</si>
  <si>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</si>
  <si>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</si>
  <si>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</si>
  <si>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</si>
  <si>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</si>
  <si>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</si>
  <si>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</si>
  <si>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</si>
  <si>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</si>
  <si>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</si>
  <si>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</si>
  <si>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</si>
  <si>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</si>
  <si>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</si>
  <si>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</si>
  <si>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</si>
  <si>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</si>
  <si>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</si>
  <si>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</si>
  <si>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</si>
  <si>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</si>
  <si>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</si>
  <si>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</si>
  <si>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</si>
  <si>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</si>
  <si>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</si>
  <si>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</si>
  <si>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</si>
  <si>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</si>
  <si>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</si>
  <si>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</si>
  <si>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</si>
  <si>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</si>
  <si>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</si>
  <si>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</si>
  <si>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</si>
  <si>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</si>
  <si>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</si>
  <si>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</si>
  <si>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</si>
  <si>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</si>
  <si>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</si>
  <si>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</si>
  <si>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</si>
  <si>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</si>
  <si>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</si>
  <si>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</si>
  <si>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</si>
  <si>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</si>
  <si>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</si>
  <si>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</si>
  <si>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</si>
  <si>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</si>
  <si>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</si>
  <si>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</si>
  <si>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</si>
  <si>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</si>
  <si>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</si>
  <si>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</si>
  <si>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</si>
  <si>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</si>
  <si>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</si>
  <si>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</si>
  <si>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</si>
  <si>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</si>
  <si>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</si>
  <si>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</si>
  <si>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</si>
  <si>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</si>
  <si>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</si>
  <si>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</si>
  <si>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</si>
  <si>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</si>
  <si>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</si>
  <si>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</si>
  <si>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</si>
  <si>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</si>
  <si>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</si>
  <si>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</si>
  <si>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</si>
  <si>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</si>
  <si>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</si>
  <si>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</si>
  <si>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</si>
  <si>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</si>
  <si>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</si>
  <si>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</si>
  <si>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</si>
  <si>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</si>
  <si>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</si>
  <si>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</si>
  <si>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</si>
  <si>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</si>
  <si>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</si>
  <si>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</si>
  <si>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</si>
  <si>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</si>
  <si>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</si>
  <si>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</si>
  <si>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</si>
  <si>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</si>
  <si>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</si>
  <si>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</si>
  <si>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</si>
  <si>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</si>
  <si>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</si>
  <si>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</si>
  <si>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</si>
  <si>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</si>
  <si>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</si>
  <si>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</si>
  <si>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</si>
  <si>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</si>
  <si>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</si>
  <si>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This is the cost of our asset replacement programme should 300mm cable be used instead of 185mm.</t>
  </si>
  <si>
    <t>This is the cost of our asset replacement programme based upon continuing the current size profile.</t>
  </si>
  <si>
    <t>This is the losses saving associated with uprating the cable.</t>
  </si>
  <si>
    <t>Option 1(i)</t>
  </si>
  <si>
    <t>1(i)</t>
  </si>
  <si>
    <t>This has been used to assess the impact if the material cost of the larger cable reduces by 20%</t>
  </si>
  <si>
    <t>Sensitivity Analysis: cost of larger size cable reduces by 20%</t>
  </si>
  <si>
    <t>HV Cable Asset Replacement: Install 300 cable instead of using 185</t>
  </si>
  <si>
    <t>HV Cable Asset Replacement: Install HV 185 cable</t>
  </si>
  <si>
    <t>WPD will continue with current strategy regarding cable size</t>
  </si>
  <si>
    <r>
      <t>Technical losses in cables can be reduced by increasing the size of cable installed.
At 11kV, WPD utilises the following standard cable sizes: 95mm</t>
    </r>
    <r>
      <rPr>
        <vertAlign val="superscript"/>
        <sz val="10"/>
        <color theme="1"/>
        <rFont val="Gill Sans MT"/>
        <family val="2"/>
      </rPr>
      <t>2</t>
    </r>
    <r>
      <rPr>
        <sz val="10"/>
        <color theme="1"/>
        <rFont val="Gill Sans MT"/>
        <family val="2"/>
      </rPr>
      <t>, 185mm</t>
    </r>
    <r>
      <rPr>
        <vertAlign val="superscript"/>
        <sz val="10"/>
        <color theme="1"/>
        <rFont val="Gill Sans MT"/>
        <family val="2"/>
      </rPr>
      <t>2</t>
    </r>
    <r>
      <rPr>
        <sz val="10"/>
        <color theme="1"/>
        <rFont val="Gill Sans MT"/>
        <family val="2"/>
      </rPr>
      <t xml:space="preserve"> and 300mm</t>
    </r>
    <r>
      <rPr>
        <vertAlign val="superscript"/>
        <sz val="10"/>
        <color theme="1"/>
        <rFont val="Gill Sans MT"/>
        <family val="2"/>
      </rPr>
      <t>2</t>
    </r>
    <r>
      <rPr>
        <sz val="10"/>
        <color theme="1"/>
        <rFont val="Gill Sans MT"/>
        <family val="2"/>
      </rPr>
      <t>.
This CBA demonstrates the effect upon losses of uprating HV cable by comparing installation of 300mm</t>
    </r>
    <r>
      <rPr>
        <vertAlign val="superscript"/>
        <sz val="10"/>
        <color theme="1"/>
        <rFont val="Gill Sans MT"/>
        <family val="2"/>
      </rPr>
      <t>2</t>
    </r>
    <r>
      <rPr>
        <sz val="10"/>
        <color theme="1"/>
        <rFont val="Gill Sans MT"/>
        <family val="2"/>
      </rPr>
      <t xml:space="preserve"> cable instead of 185mm</t>
    </r>
    <r>
      <rPr>
        <vertAlign val="superscript"/>
        <sz val="10"/>
        <color theme="1"/>
        <rFont val="Gill Sans MT"/>
        <family val="2"/>
      </rPr>
      <t>2</t>
    </r>
    <r>
      <rPr>
        <sz val="10"/>
        <color theme="1"/>
        <rFont val="Gill Sans MT"/>
        <family val="2"/>
      </rPr>
      <t>, based upon the level of activity within the RIIO-ED1 condition based asset replacement forecasts for South Wales.</t>
    </r>
  </si>
  <si>
    <t>This the cost of our asset replacement programme for HV cable (as contained within BPDT table CV3).  Approximately 72% of the HV cable installed is 185mm.</t>
  </si>
  <si>
    <t>The saving in losses from installing uprated cable do not outweigh the increased material cost of larger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</si>
</sst>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0;[Red]\(#,##0.0000\);\-"/>
    <numFmt numFmtId="175" formatCode="#,##0.00000;[Red]\(#,##0.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7">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174" fontId="4" fillId="0" borderId="0" xfId="0" applyNumberFormat="1" applyFont="1" applyFill="1" applyBorder="1" applyProtection="1">
      <protection locked="0"/>
    </xf>
    <xf numFmtId="175" fontId="4" fillId="0" borderId="0" xfId="0" applyNumberFormat="1" applyFont="1" applyFill="1" applyBorder="1" applyProtection="1">
      <protection locked="0"/>
    </xf>
    <xf numFmtId="0" fontId="4" fillId="0" borderId="3" xfId="0" applyFont="1" applyBorder="1" applyAlignment="1">
      <alignment horizontal="right" vertical="top"/>
    </xf>
    <xf numFmtId="174" fontId="4" fillId="5" borderId="0" xfId="0"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0%20ED1/10%20BUSINESS%20PLAN%20-%20%20JUNE%202013%20SUBMISSION/02%20OFGEM%20FBPQ/BPDT%20June%20Submission/WPD%20SWALES%20BPDT%20Best%20View%20June%20Submis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ource%20Data%20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Navigation"/>
      <sheetName val="Reference case scenario"/>
      <sheetName val="M1a - Model inputs"/>
      <sheetName val="M1b - Model inputs"/>
      <sheetName val="T1a - Total net costs"/>
      <sheetName val="T1b - Total net costs"/>
      <sheetName val="T2 - Summary C1s"/>
      <sheetName val="C1 - Costs Matrix 2011"/>
      <sheetName val="C1 - Costs Matrix 2012"/>
      <sheetName val="C1 - Costs Matrix 2013"/>
      <sheetName val="C1 - Costs Matrix 2014"/>
      <sheetName val="C1 - Costs Matrix 2015"/>
      <sheetName val="C1 - Costs Matrix 2016"/>
      <sheetName val="C1 - Costs Matrix 2017"/>
      <sheetName val="C1 - Costs Matrix 2018"/>
      <sheetName val="C1 - Costs Matrix 2019"/>
      <sheetName val="C1 - Costs Matrix 2020"/>
      <sheetName val="C1 - Costs Matrix 2021"/>
      <sheetName val="C1 - Costs Matrix 2022"/>
      <sheetName val="C1 - Costs Matrix 2023"/>
      <sheetName val="CS1 - Check Sheet"/>
      <sheetName val="CS2 - Cross check sheet"/>
      <sheetName val="C4 - RAV "/>
      <sheetName val="C5 - Summary - Tax Pool &amp; Se"/>
      <sheetName val="C8 - Related Party Cross Sub"/>
      <sheetName val="C10 - NI Summary"/>
      <sheetName val="C21 - IFI &amp; LCNF"/>
      <sheetName val="C26 - NOCs Other"/>
      <sheetName val="C27 - Summary-Non Price Control"/>
      <sheetName val="C28 - RS and excluded services"/>
      <sheetName val="C28a - Cust-funded connections"/>
      <sheetName val="C29 - Legacy Metering"/>
      <sheetName val="C30 - Out Of Area Networks"/>
      <sheetName val="C31 - de minimis"/>
      <sheetName val="C32 - Other (cons) activities"/>
      <sheetName val="C33 - Atypicals 2011"/>
      <sheetName val="C33 - Atypicals 2012"/>
      <sheetName val="C33 - Atypicals 2013"/>
      <sheetName val="C33 - Atypicals 2014"/>
      <sheetName val="C33 - Atypicals 2015"/>
      <sheetName val="C34 - Non Activity Based Costs"/>
      <sheetName val="C36 - Indirects"/>
      <sheetName val="CV1 - Diversions"/>
      <sheetName val="CV2 - ESQCR"/>
      <sheetName val="CV3 - Asset Replacement"/>
      <sheetName val="CV4 - Asset_Repl_(Memo)"/>
      <sheetName val="CV5 - Refurbishment"/>
      <sheetName val="CV6 - Civil Works"/>
      <sheetName val="CV7 - Undergrounding Des Areas"/>
      <sheetName val="CV8 - Legal &amp; Safety"/>
      <sheetName val="CV9a - High Value Proj (ex ant)"/>
      <sheetName val="CV9b - High Value Proj (Re-ope)"/>
      <sheetName val="CV10 - BT21CN"/>
      <sheetName val="CV11 - Resilience"/>
      <sheetName val="CV12 - Environmental Reporting"/>
      <sheetName val="CV13 - I&amp;M"/>
      <sheetName val="CV14 - Tree_Cutting"/>
      <sheetName val="CV15a - MTP all incidents"/>
      <sheetName val="CV15b - ONIs"/>
      <sheetName val="CV17 - Connections Summary"/>
      <sheetName val="CV101 - Reinforcements &amp; DSM"/>
      <sheetName val="CV102 - Reinforcement (LIs)"/>
      <sheetName val="CV103 - Reinforcement (LCTs)"/>
      <sheetName val="CV104 - Reinforcement schemes"/>
      <sheetName val="CV105 - Operational IT &amp; Tele"/>
      <sheetName val="CV106 - QoS &amp; WSC"/>
      <sheetName val="CV107-Atyp-Sev Weath 1-in-20"/>
      <sheetName val="CV108 - TCP"/>
      <sheetName val="CV109 - Smart Meters"/>
      <sheetName val="CV110 - Rising Lateral Mains"/>
      <sheetName val="V1 - Total Asset Movement"/>
      <sheetName val="V2 - AR - Connection projects"/>
      <sheetName val="V3 - AR - Gen Reinforcement"/>
      <sheetName val="V4a - AR - Other Movements"/>
      <sheetName val="V4b - AR - Other Movements"/>
      <sheetName val="V5 - AR - Age profile"/>
      <sheetName val="V7 - Flood mitigation (site)"/>
      <sheetName val="V9 - MTP one-off EEs only"/>
      <sheetName val="V10a - MTP sev weather EEs only"/>
      <sheetName val="V10b-MTP sev weather 1in20 only"/>
      <sheetName val="V11 - MTP excluding all EEs"/>
      <sheetName val="V12 - BCF"/>
      <sheetName val="V14 - RPZ"/>
      <sheetName val="V15 - Network data"/>
      <sheetName val="CM4 - Op Training - Cost"/>
      <sheetName val="CM5 - Op Training - Non Cost"/>
      <sheetName val="CM9 - DG"/>
      <sheetName val="CM14 - Property Cost "/>
      <sheetName val="CM15a - Streetworks (ex ante)"/>
      <sheetName val="CM15b - Streetworks (Re-ope)"/>
      <sheetName val="CM17 - FTEs"/>
      <sheetName val="CM21 - Metal Theft"/>
      <sheetName val="CM102 - IT&amp;T Memo"/>
      <sheetName val="CM103 - Social MEMO"/>
      <sheetName val="CM104 - Innovation MEMO"/>
      <sheetName val="HI1 - HI Data DPCR5 View"/>
      <sheetName val="HI2 - HI data Total"/>
      <sheetName val="HI3 - HI data - Asset Repl"/>
      <sheetName val="HI4 - HI data - Refurb"/>
      <sheetName val="HI5 - HI data - General Reinfor"/>
      <sheetName val="HI6 - HI data - Faults"/>
      <sheetName val="HI7 - Average Criticality"/>
      <sheetName val="CN2 - DPCR5 Completed mtd conns"/>
      <sheetName val="CN3 - DPCR5 Completed DG conns"/>
      <sheetName val="PE101 - RPEs &amp; efficiency"/>
      <sheetName val="SM1 - DECC Scenario 3 equiv"/>
      <sheetName val="ST1 - DECC Scenario 3 equiv"/>
      <sheetName val="SM2 - DECC Scenario 1 equiv"/>
      <sheetName val="ST1 - DECC Scenario 1 equiv"/>
      <sheetName val="SM3 - DECC Scenario 2 equiv"/>
      <sheetName val="ST1 - DECC Scenario 2 equiv"/>
      <sheetName val="SM4 - DNO Scenario 4 equiv"/>
      <sheetName val="ST1 - DECC Scenario 4 equiv"/>
      <sheetName val="S1 - Scenarios ED1 Period"/>
      <sheetName val="S1 - Scenarios ED1 2016"/>
      <sheetName val="S1 - Scenarios ED1 2017"/>
      <sheetName val="S1 - Scenarios ED1 2018"/>
      <sheetName val="S1 - Scenarios ED1 2019"/>
      <sheetName val="S1 - Scenarios ED1 2020"/>
      <sheetName val="S1 - Scenarios ED1 2021"/>
      <sheetName val="S1 - Scenarios ED1 2022"/>
      <sheetName val="S1 - Scenarios ED1 202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ow r="29">
          <cell r="AC29">
            <v>0.96060000000000001</v>
          </cell>
          <cell r="AD29">
            <v>0.94969999999999999</v>
          </cell>
          <cell r="AE29">
            <v>0.93979999999999997</v>
          </cell>
          <cell r="AF29">
            <v>0.92920000000000003</v>
          </cell>
          <cell r="AG29">
            <v>0.91930000000000001</v>
          </cell>
          <cell r="AH29">
            <v>0.90849999999999997</v>
          </cell>
          <cell r="AI29">
            <v>0.89829999999999999</v>
          </cell>
          <cell r="AJ29">
            <v>0.8881</v>
          </cell>
        </row>
      </sheetData>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 Usage"/>
      <sheetName val="Next Size"/>
      <sheetName val="ED1 Asset Replacement Volumes"/>
      <sheetName val="Sheet3"/>
    </sheetNames>
    <sheetDataSet>
      <sheetData sheetId="0" refreshError="1"/>
      <sheetData sheetId="1" refreshError="1"/>
      <sheetData sheetId="2">
        <row r="17">
          <cell r="E17">
            <v>9.0200000000000054E-3</v>
          </cell>
        </row>
        <row r="19">
          <cell r="E19">
            <v>3.0340000000000016E-2</v>
          </cell>
          <cell r="F19">
            <v>3.0340000000000016E-2</v>
          </cell>
          <cell r="G19">
            <v>3.0340000000000016E-2</v>
          </cell>
          <cell r="H19">
            <v>3.0340000000000016E-2</v>
          </cell>
          <cell r="I19">
            <v>3.0340000000000016E-2</v>
          </cell>
          <cell r="J19">
            <v>3.0340000000000016E-2</v>
          </cell>
          <cell r="K19">
            <v>3.0340000000000016E-2</v>
          </cell>
          <cell r="L19">
            <v>3.0340000000000016E-2</v>
          </cell>
          <cell r="R19">
            <v>2.4272000000000016E-2</v>
          </cell>
          <cell r="S19">
            <v>2.4272000000000016E-2</v>
          </cell>
          <cell r="T19">
            <v>2.4272000000000016E-2</v>
          </cell>
          <cell r="U19">
            <v>2.4272000000000016E-2</v>
          </cell>
          <cell r="V19">
            <v>2.4272000000000016E-2</v>
          </cell>
          <cell r="W19">
            <v>2.4272000000000016E-2</v>
          </cell>
          <cell r="X19">
            <v>2.4272000000000016E-2</v>
          </cell>
          <cell r="Y19">
            <v>2.4272000000000016E-2</v>
          </cell>
        </row>
        <row r="26">
          <cell r="E26">
            <v>14.278218492121873</v>
          </cell>
          <cell r="F26">
            <v>14.278218492121873</v>
          </cell>
          <cell r="G26">
            <v>14.278218492121873</v>
          </cell>
          <cell r="H26">
            <v>14.278218492121873</v>
          </cell>
          <cell r="I26">
            <v>14.278218492121873</v>
          </cell>
          <cell r="J26">
            <v>14.278218492121873</v>
          </cell>
          <cell r="K26">
            <v>14.278218492121873</v>
          </cell>
          <cell r="L26">
            <v>14.278218492121873</v>
          </cell>
          <cell r="R26">
            <v>14.278218492121873</v>
          </cell>
          <cell r="S26">
            <v>14.278218492121873</v>
          </cell>
          <cell r="T26">
            <v>14.278218492121873</v>
          </cell>
          <cell r="U26">
            <v>14.278218492121873</v>
          </cell>
          <cell r="V26">
            <v>14.278218492121873</v>
          </cell>
          <cell r="W26">
            <v>14.278218492121873</v>
          </cell>
          <cell r="X26">
            <v>14.278218492121873</v>
          </cell>
          <cell r="Y26">
            <v>14.278218492121873</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7" t="s">
        <v>224</v>
      </c>
      <c r="C26" s="147"/>
      <c r="D26" s="147"/>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2" sqref="D12:F12"/>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3" t="s">
        <v>351</v>
      </c>
      <c r="C2" s="154"/>
      <c r="D2" s="154"/>
      <c r="E2" s="154"/>
      <c r="F2" s="155"/>
      <c r="Z2" s="26" t="s">
        <v>80</v>
      </c>
    </row>
    <row r="3" spans="2:26" ht="49.5" customHeight="1" x14ac:dyDescent="0.3">
      <c r="B3" s="156"/>
      <c r="C3" s="157"/>
      <c r="D3" s="157"/>
      <c r="E3" s="157"/>
      <c r="F3" s="158"/>
    </row>
    <row r="4" spans="2:26" ht="18" customHeight="1" x14ac:dyDescent="0.3">
      <c r="B4" s="25" t="s">
        <v>79</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1" t="s">
        <v>27</v>
      </c>
      <c r="C8" s="162"/>
      <c r="D8" s="159" t="s">
        <v>30</v>
      </c>
      <c r="E8" s="159"/>
      <c r="F8" s="159"/>
    </row>
    <row r="9" spans="2:26" ht="22.5" customHeight="1" x14ac:dyDescent="0.3">
      <c r="B9" s="163" t="s">
        <v>303</v>
      </c>
      <c r="C9" s="164"/>
      <c r="D9" s="160" t="str">
        <f>'Baseline scenario'!$C$1</f>
        <v>HV Cable Asset Replacement: Install HV 185 cable</v>
      </c>
      <c r="E9" s="160"/>
      <c r="F9" s="160"/>
    </row>
    <row r="10" spans="2:26" ht="22.5" customHeight="1" x14ac:dyDescent="0.3">
      <c r="B10" s="148" t="s">
        <v>226</v>
      </c>
      <c r="C10" s="149"/>
      <c r="D10" s="150" t="str">
        <f>'Option 1'!$C$1</f>
        <v>HV Cable Asset Replacement: Install 300 cable instead of using 185</v>
      </c>
      <c r="E10" s="151"/>
      <c r="F10" s="152"/>
    </row>
    <row r="11" spans="2:26" ht="22.5" customHeight="1" x14ac:dyDescent="0.3">
      <c r="B11" s="148" t="s">
        <v>344</v>
      </c>
      <c r="C11" s="149"/>
      <c r="D11" s="150" t="str">
        <f>'Option 1(i)'!$C$1</f>
        <v>Sensitivity Analysis: cost of larger size cable reduces by 20%</v>
      </c>
      <c r="E11" s="151"/>
      <c r="F11" s="152"/>
    </row>
    <row r="12" spans="2:26" ht="22.5" customHeight="1" x14ac:dyDescent="0.3">
      <c r="B12" s="148"/>
      <c r="C12" s="149"/>
      <c r="D12" s="150"/>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66" t="s">
        <v>48</v>
      </c>
      <c r="C26" s="168" t="s">
        <v>27</v>
      </c>
      <c r="D26" s="168" t="s">
        <v>28</v>
      </c>
      <c r="E26" s="168" t="s">
        <v>30</v>
      </c>
      <c r="F26" s="166" t="s">
        <v>31</v>
      </c>
      <c r="G26" s="165" t="s">
        <v>101</v>
      </c>
      <c r="H26" s="165"/>
      <c r="I26" s="165"/>
      <c r="J26" s="165"/>
      <c r="K26" s="165"/>
    </row>
    <row r="27" spans="2:11" x14ac:dyDescent="0.3">
      <c r="B27" s="167"/>
      <c r="C27" s="169"/>
      <c r="D27" s="169"/>
      <c r="E27" s="169"/>
      <c r="F27" s="167"/>
      <c r="G27" s="64" t="s">
        <v>102</v>
      </c>
      <c r="H27" s="64" t="s">
        <v>103</v>
      </c>
      <c r="I27" s="64" t="s">
        <v>104</v>
      </c>
      <c r="J27" s="64" t="s">
        <v>105</v>
      </c>
      <c r="K27" s="64" t="s">
        <v>106</v>
      </c>
    </row>
    <row r="28" spans="2:11" ht="27.75" customHeight="1" x14ac:dyDescent="0.3">
      <c r="B28" s="30" t="s">
        <v>340</v>
      </c>
      <c r="C28" s="31" t="str">
        <f>D9</f>
        <v>HV Cable Asset Replacement: Install HV 185 cable</v>
      </c>
      <c r="D28" s="30" t="s">
        <v>29</v>
      </c>
      <c r="E28" s="31" t="s">
        <v>350</v>
      </c>
      <c r="F28" s="30" t="s">
        <v>160</v>
      </c>
      <c r="G28" s="65"/>
      <c r="H28" s="65"/>
      <c r="I28" s="65"/>
      <c r="J28" s="65"/>
      <c r="K28" s="30"/>
    </row>
    <row r="29" spans="2:11" ht="27.75" customHeight="1" x14ac:dyDescent="0.3">
      <c r="B29" s="30">
        <v>1</v>
      </c>
      <c r="C29" s="31" t="str">
        <f>D10</f>
        <v>HV Cable Asset Replacement: Install 300 cable instead of using 185</v>
      </c>
      <c r="D29" s="30" t="s">
        <v>80</v>
      </c>
      <c r="E29" s="31" t="s">
        <v>353</v>
      </c>
      <c r="F29" s="30"/>
      <c r="G29" s="65">
        <f>'Option 1'!$C$4</f>
        <v>-0.14159152759632254</v>
      </c>
      <c r="H29" s="65">
        <f>'Option 1'!$C$5</f>
        <v>-0.18321962917340534</v>
      </c>
      <c r="I29" s="65">
        <f>'Option 1'!$C$6</f>
        <v>-0.21072408233598955</v>
      </c>
      <c r="J29" s="65">
        <f>'Option 1'!$C$7</f>
        <v>-0.23836841118828148</v>
      </c>
      <c r="K29" s="30"/>
    </row>
    <row r="30" spans="2:11" ht="27.75" customHeight="1" x14ac:dyDescent="0.3">
      <c r="B30" s="145" t="s">
        <v>345</v>
      </c>
      <c r="C30" s="31" t="str">
        <f>D11</f>
        <v>Sensitivity Analysis: cost of larger size cable reduces by 20%</v>
      </c>
      <c r="D30" s="30"/>
      <c r="E30" s="31" t="s">
        <v>346</v>
      </c>
      <c r="F30" s="30"/>
      <c r="G30" s="65">
        <f>'Option 1(i)'!$C$4</f>
        <v>-0.11221853559488354</v>
      </c>
      <c r="H30" s="65">
        <f>'Option 1(i)'!$C$5</f>
        <v>-0.14552101685654972</v>
      </c>
      <c r="I30" s="65">
        <f>'Option 1(i)'!$C$6</f>
        <v>-0.16752457938661711</v>
      </c>
      <c r="J30" s="65">
        <f>'Option 1(i)'!$C$7</f>
        <v>-0.18964004246845065</v>
      </c>
      <c r="K30" s="30"/>
    </row>
    <row r="31" spans="2:11" ht="27.75" customHeight="1" x14ac:dyDescent="0.3">
      <c r="B31" s="30">
        <v>3</v>
      </c>
      <c r="C31" s="31"/>
      <c r="D31" s="30"/>
      <c r="E31" s="31"/>
      <c r="F31" s="30"/>
      <c r="G31" s="65"/>
      <c r="H31" s="65"/>
      <c r="I31" s="65"/>
      <c r="J31" s="65"/>
      <c r="K31" s="30"/>
    </row>
    <row r="32" spans="2:11" ht="27.75" customHeight="1" x14ac:dyDescent="0.3">
      <c r="B32" s="30">
        <v>4</v>
      </c>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4" priority="5">
      <formula>$D28="Adopted"</formula>
    </cfRule>
  </conditionalFormatting>
  <conditionalFormatting sqref="B29:C29 E29:K29 C30 G30:J30">
    <cfRule type="expression" dxfId="3" priority="4">
      <formula>$D29="Adopted"</formula>
    </cfRule>
  </conditionalFormatting>
  <conditionalFormatting sqref="B30 K30 D29 D31:D32 D30:F30">
    <cfRule type="expression" dxfId="2" priority="3">
      <formula>$D29="Adopted"</formula>
    </cfRule>
  </conditionalFormatting>
  <conditionalFormatting sqref="B31:C31 E31:K31">
    <cfRule type="expression" dxfId="1" priority="2">
      <formula>$D31="Adopted"</formula>
    </cfRule>
  </conditionalFormatting>
  <conditionalFormatting sqref="B32:C32 E32:K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70" t="s">
        <v>74</v>
      </c>
      <c r="C13" s="171"/>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2"/>
      <c r="C14" s="173"/>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4"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4"/>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4"/>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4"/>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4"/>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4"/>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4"/>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4"/>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4"/>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4"/>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349</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9" t="s">
        <v>11</v>
      </c>
      <c r="B7" s="61" t="s">
        <v>160</v>
      </c>
      <c r="C7" s="60"/>
      <c r="D7" s="61" t="s">
        <v>40</v>
      </c>
      <c r="E7" s="62">
        <f>-'[1]CV3 - Asset Replacement'!AC$29</f>
        <v>-0.96060000000000001</v>
      </c>
      <c r="F7" s="62">
        <f>-'[1]CV3 - Asset Replacement'!AD$29</f>
        <v>-0.94969999999999999</v>
      </c>
      <c r="G7" s="62">
        <f>-'[1]CV3 - Asset Replacement'!AE$29</f>
        <v>-0.93979999999999997</v>
      </c>
      <c r="H7" s="62">
        <f>-'[1]CV3 - Asset Replacement'!AF$29</f>
        <v>-0.92920000000000003</v>
      </c>
      <c r="I7" s="62">
        <f>-'[1]CV3 - Asset Replacement'!AG$29</f>
        <v>-0.91930000000000001</v>
      </c>
      <c r="J7" s="62">
        <f>-'[1]CV3 - Asset Replacement'!AH$29</f>
        <v>-0.90849999999999997</v>
      </c>
      <c r="K7" s="62">
        <f>-'[1]CV3 - Asset Replacement'!AI$29</f>
        <v>-0.89829999999999999</v>
      </c>
      <c r="L7" s="62">
        <f>-'[1]CV3 - Asset Replacement'!AJ$29</f>
        <v>-0.8881</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0"/>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80"/>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0"/>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0"/>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1"/>
      <c r="B12" s="124" t="s">
        <v>196</v>
      </c>
      <c r="C12" s="58"/>
      <c r="D12" s="125" t="s">
        <v>40</v>
      </c>
      <c r="E12" s="59">
        <f>SUM(E7:E11)</f>
        <v>-0.96060000000000001</v>
      </c>
      <c r="F12" s="59">
        <f t="shared" ref="F12:AW12" si="0">SUM(F7:F11)</f>
        <v>-0.94969999999999999</v>
      </c>
      <c r="G12" s="59">
        <f t="shared" si="0"/>
        <v>-0.93979999999999997</v>
      </c>
      <c r="H12" s="59">
        <f t="shared" si="0"/>
        <v>-0.92920000000000003</v>
      </c>
      <c r="I12" s="59">
        <f t="shared" si="0"/>
        <v>-0.91930000000000001</v>
      </c>
      <c r="J12" s="59">
        <f t="shared" si="0"/>
        <v>-0.90849999999999997</v>
      </c>
      <c r="K12" s="59">
        <f t="shared" si="0"/>
        <v>-0.89829999999999999</v>
      </c>
      <c r="L12" s="59">
        <f t="shared" si="0"/>
        <v>-0.8881</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5"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6"/>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6"/>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6"/>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6"/>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6"/>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6"/>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6"/>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6"/>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6"/>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6"/>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7"/>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8"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8"/>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8"/>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8"/>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8"/>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8"/>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8"/>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8"/>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4" sqref="C14"/>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30" x14ac:dyDescent="0.25">
      <c r="A5" s="182" t="s">
        <v>11</v>
      </c>
      <c r="B5" s="132" t="s">
        <v>160</v>
      </c>
      <c r="C5" s="135" t="s">
        <v>352</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H29" sqref="H2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-0.14159152759632254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-0.18321962917340534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-0.21072408233598955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-0.23836841118828148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Volumes'!E$19</f>
        <v>-0.99094000000000004</v>
      </c>
      <c r="F13" s="62">
        <f>'Baseline scenario'!F7-'[2]ED1 Asset Replacement Volumes'!F$19</f>
        <v>-0.98004000000000002</v>
      </c>
      <c r="G13" s="62">
        <f>'Baseline scenario'!G7-'[2]ED1 Asset Replacement Volumes'!G$19</f>
        <v>-0.97014</v>
      </c>
      <c r="H13" s="62">
        <f>'Baseline scenario'!H7-'[2]ED1 Asset Replacement Volumes'!H$19</f>
        <v>-0.95954000000000006</v>
      </c>
      <c r="I13" s="62">
        <f>'Baseline scenario'!I7-'[2]ED1 Asset Replacement Volumes'!I$19</f>
        <v>-0.94964000000000004</v>
      </c>
      <c r="J13" s="62">
        <f>'Baseline scenario'!J7-'[2]ED1 Asset Replacement Volumes'!J$19</f>
        <v>-0.93884000000000001</v>
      </c>
      <c r="K13" s="62">
        <f>'Baseline scenario'!K7-'[2]ED1 Asset Replacement Volumes'!K$19</f>
        <v>-0.92864000000000002</v>
      </c>
      <c r="L13" s="62">
        <f>'Baseline scenario'!L7-'[2]ED1 Asset Replacement Volumes'!L$19</f>
        <v>-0.91844000000000003</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-0.99094000000000004</v>
      </c>
      <c r="F18" s="59">
        <f t="shared" ref="F18:AW18" si="0">SUM(F13:F17)</f>
        <v>-0.98004000000000002</v>
      </c>
      <c r="G18" s="59">
        <f t="shared" si="0"/>
        <v>-0.97014</v>
      </c>
      <c r="H18" s="59">
        <f t="shared" si="0"/>
        <v>-0.95954000000000006</v>
      </c>
      <c r="I18" s="59">
        <f t="shared" si="0"/>
        <v>-0.94964000000000004</v>
      </c>
      <c r="J18" s="59">
        <f t="shared" si="0"/>
        <v>-0.93884000000000001</v>
      </c>
      <c r="K18" s="59">
        <f t="shared" si="0"/>
        <v>-0.92864000000000002</v>
      </c>
      <c r="L18" s="59">
        <f t="shared" si="0"/>
        <v>-0.91844000000000003</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0.96060000000000001</v>
      </c>
      <c r="F19" s="33">
        <f>-'Baseline scenario'!F7</f>
        <v>0.94969999999999999</v>
      </c>
      <c r="G19" s="33">
        <f>-'Baseline scenario'!G7</f>
        <v>0.93979999999999997</v>
      </c>
      <c r="H19" s="33">
        <f>-'Baseline scenario'!H7</f>
        <v>0.92920000000000003</v>
      </c>
      <c r="I19" s="33">
        <f>-'Baseline scenario'!I7</f>
        <v>0.91930000000000001</v>
      </c>
      <c r="J19" s="33">
        <f>-'Baseline scenario'!J7</f>
        <v>0.90849999999999997</v>
      </c>
      <c r="K19" s="33">
        <f>-'Baseline scenario'!K7</f>
        <v>0.89829999999999999</v>
      </c>
      <c r="L19" s="33">
        <f>-'Baseline scenario'!L7</f>
        <v>0.8881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0.96060000000000001</v>
      </c>
      <c r="F25" s="67">
        <f t="shared" ref="F25:BD25" si="1">SUM(F19:F24)</f>
        <v>0.94969999999999999</v>
      </c>
      <c r="G25" s="67">
        <f t="shared" si="1"/>
        <v>0.93979999999999997</v>
      </c>
      <c r="H25" s="67">
        <f t="shared" si="1"/>
        <v>0.92920000000000003</v>
      </c>
      <c r="I25" s="67">
        <f t="shared" si="1"/>
        <v>0.91930000000000001</v>
      </c>
      <c r="J25" s="67">
        <f t="shared" si="1"/>
        <v>0.90849999999999997</v>
      </c>
      <c r="K25" s="67">
        <f t="shared" si="1"/>
        <v>0.89829999999999999</v>
      </c>
      <c r="L25" s="67">
        <f t="shared" si="1"/>
        <v>0.8881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-3.0340000000000034E-2</v>
      </c>
      <c r="F26" s="59">
        <f t="shared" ref="F26:BD26" si="2">F18+F25</f>
        <v>-3.0340000000000034E-2</v>
      </c>
      <c r="G26" s="59">
        <f t="shared" si="2"/>
        <v>-3.0340000000000034E-2</v>
      </c>
      <c r="H26" s="59">
        <f t="shared" si="2"/>
        <v>-3.0340000000000034E-2</v>
      </c>
      <c r="I26" s="59">
        <f t="shared" si="2"/>
        <v>-3.0340000000000034E-2</v>
      </c>
      <c r="J26" s="59">
        <f t="shared" si="2"/>
        <v>-3.0340000000000034E-2</v>
      </c>
      <c r="K26" s="59">
        <f t="shared" si="2"/>
        <v>-3.0340000000000034E-2</v>
      </c>
      <c r="L26" s="59">
        <f t="shared" si="2"/>
        <v>-3.0340000000000034E-2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-2.427200000000003E-2</v>
      </c>
      <c r="F28" s="34">
        <f t="shared" ref="F28:AW28" si="4">F26*F27</f>
        <v>-2.427200000000003E-2</v>
      </c>
      <c r="G28" s="34">
        <f t="shared" si="4"/>
        <v>-2.427200000000003E-2</v>
      </c>
      <c r="H28" s="34">
        <f t="shared" si="4"/>
        <v>-2.427200000000003E-2</v>
      </c>
      <c r="I28" s="34">
        <f t="shared" si="4"/>
        <v>-2.427200000000003E-2</v>
      </c>
      <c r="J28" s="34">
        <f t="shared" si="4"/>
        <v>-2.427200000000003E-2</v>
      </c>
      <c r="K28" s="34">
        <f t="shared" si="4"/>
        <v>-2.427200000000003E-2</v>
      </c>
      <c r="L28" s="34">
        <f t="shared" si="4"/>
        <v>-2.427200000000003E-2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-6.0680000000000039E-3</v>
      </c>
      <c r="F29" s="34">
        <f t="shared" ref="F29:AW29" si="5">F26-F28</f>
        <v>-6.0680000000000039E-3</v>
      </c>
      <c r="G29" s="34">
        <f t="shared" si="5"/>
        <v>-6.0680000000000039E-3</v>
      </c>
      <c r="H29" s="34">
        <f t="shared" si="5"/>
        <v>-6.0680000000000039E-3</v>
      </c>
      <c r="I29" s="34">
        <f t="shared" si="5"/>
        <v>-6.0680000000000039E-3</v>
      </c>
      <c r="J29" s="34">
        <f t="shared" si="5"/>
        <v>-6.0680000000000039E-3</v>
      </c>
      <c r="K29" s="34">
        <f t="shared" si="5"/>
        <v>-6.0680000000000039E-3</v>
      </c>
      <c r="L29" s="34">
        <f t="shared" si="5"/>
        <v>-6.0680000000000039E-3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-5.3937777777777844E-4</v>
      </c>
      <c r="G30" s="34">
        <f>$E$28/'Fixed data'!$C$7</f>
        <v>-5.3937777777777844E-4</v>
      </c>
      <c r="H30" s="34">
        <f>$E$28/'Fixed data'!$C$7</f>
        <v>-5.3937777777777844E-4</v>
      </c>
      <c r="I30" s="34">
        <f>$E$28/'Fixed data'!$C$7</f>
        <v>-5.3937777777777844E-4</v>
      </c>
      <c r="J30" s="34">
        <f>$E$28/'Fixed data'!$C$7</f>
        <v>-5.3937777777777844E-4</v>
      </c>
      <c r="K30" s="34">
        <f>$E$28/'Fixed data'!$C$7</f>
        <v>-5.3937777777777844E-4</v>
      </c>
      <c r="L30" s="34">
        <f>$E$28/'Fixed data'!$C$7</f>
        <v>-5.3937777777777844E-4</v>
      </c>
      <c r="M30" s="34">
        <f>$E$28/'Fixed data'!$C$7</f>
        <v>-5.3937777777777844E-4</v>
      </c>
      <c r="N30" s="34">
        <f>$E$28/'Fixed data'!$C$7</f>
        <v>-5.3937777777777844E-4</v>
      </c>
      <c r="O30" s="34">
        <f>$E$28/'Fixed data'!$C$7</f>
        <v>-5.3937777777777844E-4</v>
      </c>
      <c r="P30" s="34">
        <f>$E$28/'Fixed data'!$C$7</f>
        <v>-5.3937777777777844E-4</v>
      </c>
      <c r="Q30" s="34">
        <f>$E$28/'Fixed data'!$C$7</f>
        <v>-5.3937777777777844E-4</v>
      </c>
      <c r="R30" s="34">
        <f>$E$28/'Fixed data'!$C$7</f>
        <v>-5.3937777777777844E-4</v>
      </c>
      <c r="S30" s="34">
        <f>$E$28/'Fixed data'!$C$7</f>
        <v>-5.3937777777777844E-4</v>
      </c>
      <c r="T30" s="34">
        <f>$E$28/'Fixed data'!$C$7</f>
        <v>-5.3937777777777844E-4</v>
      </c>
      <c r="U30" s="34">
        <f>$E$28/'Fixed data'!$C$7</f>
        <v>-5.3937777777777844E-4</v>
      </c>
      <c r="V30" s="34">
        <f>$E$28/'Fixed data'!$C$7</f>
        <v>-5.3937777777777844E-4</v>
      </c>
      <c r="W30" s="34">
        <f>$E$28/'Fixed data'!$C$7</f>
        <v>-5.3937777777777844E-4</v>
      </c>
      <c r="X30" s="34">
        <f>$E$28/'Fixed data'!$C$7</f>
        <v>-5.3937777777777844E-4</v>
      </c>
      <c r="Y30" s="34">
        <f>$E$28/'Fixed data'!$C$7</f>
        <v>-5.3937777777777844E-4</v>
      </c>
      <c r="Z30" s="34">
        <f>$E$28/'Fixed data'!$C$7</f>
        <v>-5.3937777777777844E-4</v>
      </c>
      <c r="AA30" s="34">
        <f>$E$28/'Fixed data'!$C$7</f>
        <v>-5.3937777777777844E-4</v>
      </c>
      <c r="AB30" s="34">
        <f>$E$28/'Fixed data'!$C$7</f>
        <v>-5.3937777777777844E-4</v>
      </c>
      <c r="AC30" s="34">
        <f>$E$28/'Fixed data'!$C$7</f>
        <v>-5.3937777777777844E-4</v>
      </c>
      <c r="AD30" s="34">
        <f>$E$28/'Fixed data'!$C$7</f>
        <v>-5.3937777777777844E-4</v>
      </c>
      <c r="AE30" s="34">
        <f>$E$28/'Fixed data'!$C$7</f>
        <v>-5.3937777777777844E-4</v>
      </c>
      <c r="AF30" s="34">
        <f>$E$28/'Fixed data'!$C$7</f>
        <v>-5.3937777777777844E-4</v>
      </c>
      <c r="AG30" s="34">
        <f>$E$28/'Fixed data'!$C$7</f>
        <v>-5.3937777777777844E-4</v>
      </c>
      <c r="AH30" s="34">
        <f>$E$28/'Fixed data'!$C$7</f>
        <v>-5.3937777777777844E-4</v>
      </c>
      <c r="AI30" s="34">
        <f>$E$28/'Fixed data'!$C$7</f>
        <v>-5.3937777777777844E-4</v>
      </c>
      <c r="AJ30" s="34">
        <f>$E$28/'Fixed data'!$C$7</f>
        <v>-5.3937777777777844E-4</v>
      </c>
      <c r="AK30" s="34">
        <f>$E$28/'Fixed data'!$C$7</f>
        <v>-5.3937777777777844E-4</v>
      </c>
      <c r="AL30" s="34">
        <f>$E$28/'Fixed data'!$C$7</f>
        <v>-5.3937777777777844E-4</v>
      </c>
      <c r="AM30" s="34">
        <f>$E$28/'Fixed data'!$C$7</f>
        <v>-5.3937777777777844E-4</v>
      </c>
      <c r="AN30" s="34">
        <f>$E$28/'Fixed data'!$C$7</f>
        <v>-5.3937777777777844E-4</v>
      </c>
      <c r="AO30" s="34">
        <f>$E$28/'Fixed data'!$C$7</f>
        <v>-5.3937777777777844E-4</v>
      </c>
      <c r="AP30" s="34">
        <f>$E$28/'Fixed data'!$C$7</f>
        <v>-5.3937777777777844E-4</v>
      </c>
      <c r="AQ30" s="34">
        <f>$E$28/'Fixed data'!$C$7</f>
        <v>-5.3937777777777844E-4</v>
      </c>
      <c r="AR30" s="34">
        <f>$E$28/'Fixed data'!$C$7</f>
        <v>-5.3937777777777844E-4</v>
      </c>
      <c r="AS30" s="34">
        <f>$E$28/'Fixed data'!$C$7</f>
        <v>-5.3937777777777844E-4</v>
      </c>
      <c r="AT30" s="34">
        <f>$E$28/'Fixed data'!$C$7</f>
        <v>-5.3937777777777844E-4</v>
      </c>
      <c r="AU30" s="34">
        <f>$E$28/'Fixed data'!$C$7</f>
        <v>-5.3937777777777844E-4</v>
      </c>
      <c r="AV30" s="34">
        <f>$E$28/'Fixed data'!$C$7</f>
        <v>-5.3937777777777844E-4</v>
      </c>
      <c r="AW30" s="34">
        <f>$E$28/'Fixed data'!$C$7</f>
        <v>-5.3937777777777844E-4</v>
      </c>
      <c r="AX30" s="34">
        <f>$E$28/'Fixed data'!$C$7</f>
        <v>-5.3937777777777844E-4</v>
      </c>
      <c r="AY30" s="34"/>
      <c r="AZ30" s="34"/>
      <c r="BA30" s="34"/>
      <c r="BB30" s="34"/>
      <c r="BC30" s="34"/>
      <c r="BD30" s="34"/>
    </row>
    <row r="31" spans="1:56" ht="16.5" hidden="1" customHeight="1" outlineLevel="1" x14ac:dyDescent="0.35">
      <c r="A31" s="115"/>
      <c r="B31" s="9" t="s">
        <v>2</v>
      </c>
      <c r="C31" s="11" t="s">
        <v>54</v>
      </c>
      <c r="D31" s="9" t="s">
        <v>40</v>
      </c>
      <c r="F31" s="34"/>
      <c r="G31" s="34">
        <f>$F$28/'Fixed data'!$C$7</f>
        <v>-5.3937777777777844E-4</v>
      </c>
      <c r="H31" s="34">
        <f>$F$28/'Fixed data'!$C$7</f>
        <v>-5.3937777777777844E-4</v>
      </c>
      <c r="I31" s="34">
        <f>$F$28/'Fixed data'!$C$7</f>
        <v>-5.3937777777777844E-4</v>
      </c>
      <c r="J31" s="34">
        <f>$F$28/'Fixed data'!$C$7</f>
        <v>-5.3937777777777844E-4</v>
      </c>
      <c r="K31" s="34">
        <f>$F$28/'Fixed data'!$C$7</f>
        <v>-5.3937777777777844E-4</v>
      </c>
      <c r="L31" s="34">
        <f>$F$28/'Fixed data'!$C$7</f>
        <v>-5.3937777777777844E-4</v>
      </c>
      <c r="M31" s="34">
        <f>$F$28/'Fixed data'!$C$7</f>
        <v>-5.3937777777777844E-4</v>
      </c>
      <c r="N31" s="34">
        <f>$F$28/'Fixed data'!$C$7</f>
        <v>-5.3937777777777844E-4</v>
      </c>
      <c r="O31" s="34">
        <f>$F$28/'Fixed data'!$C$7</f>
        <v>-5.3937777777777844E-4</v>
      </c>
      <c r="P31" s="34">
        <f>$F$28/'Fixed data'!$C$7</f>
        <v>-5.3937777777777844E-4</v>
      </c>
      <c r="Q31" s="34">
        <f>$F$28/'Fixed data'!$C$7</f>
        <v>-5.3937777777777844E-4</v>
      </c>
      <c r="R31" s="34">
        <f>$F$28/'Fixed data'!$C$7</f>
        <v>-5.3937777777777844E-4</v>
      </c>
      <c r="S31" s="34">
        <f>$F$28/'Fixed data'!$C$7</f>
        <v>-5.3937777777777844E-4</v>
      </c>
      <c r="T31" s="34">
        <f>$F$28/'Fixed data'!$C$7</f>
        <v>-5.3937777777777844E-4</v>
      </c>
      <c r="U31" s="34">
        <f>$F$28/'Fixed data'!$C$7</f>
        <v>-5.3937777777777844E-4</v>
      </c>
      <c r="V31" s="34">
        <f>$F$28/'Fixed data'!$C$7</f>
        <v>-5.3937777777777844E-4</v>
      </c>
      <c r="W31" s="34">
        <f>$F$28/'Fixed data'!$C$7</f>
        <v>-5.3937777777777844E-4</v>
      </c>
      <c r="X31" s="34">
        <f>$F$28/'Fixed data'!$C$7</f>
        <v>-5.3937777777777844E-4</v>
      </c>
      <c r="Y31" s="34">
        <f>$F$28/'Fixed data'!$C$7</f>
        <v>-5.3937777777777844E-4</v>
      </c>
      <c r="Z31" s="34">
        <f>$F$28/'Fixed data'!$C$7</f>
        <v>-5.3937777777777844E-4</v>
      </c>
      <c r="AA31" s="34">
        <f>$F$28/'Fixed data'!$C$7</f>
        <v>-5.3937777777777844E-4</v>
      </c>
      <c r="AB31" s="34">
        <f>$F$28/'Fixed data'!$C$7</f>
        <v>-5.3937777777777844E-4</v>
      </c>
      <c r="AC31" s="34">
        <f>$F$28/'Fixed data'!$C$7</f>
        <v>-5.3937777777777844E-4</v>
      </c>
      <c r="AD31" s="34">
        <f>$F$28/'Fixed data'!$C$7</f>
        <v>-5.3937777777777844E-4</v>
      </c>
      <c r="AE31" s="34">
        <f>$F$28/'Fixed data'!$C$7</f>
        <v>-5.3937777777777844E-4</v>
      </c>
      <c r="AF31" s="34">
        <f>$F$28/'Fixed data'!$C$7</f>
        <v>-5.3937777777777844E-4</v>
      </c>
      <c r="AG31" s="34">
        <f>$F$28/'Fixed data'!$C$7</f>
        <v>-5.3937777777777844E-4</v>
      </c>
      <c r="AH31" s="34">
        <f>$F$28/'Fixed data'!$C$7</f>
        <v>-5.3937777777777844E-4</v>
      </c>
      <c r="AI31" s="34">
        <f>$F$28/'Fixed data'!$C$7</f>
        <v>-5.3937777777777844E-4</v>
      </c>
      <c r="AJ31" s="34">
        <f>$F$28/'Fixed data'!$C$7</f>
        <v>-5.3937777777777844E-4</v>
      </c>
      <c r="AK31" s="34">
        <f>$F$28/'Fixed data'!$C$7</f>
        <v>-5.3937777777777844E-4</v>
      </c>
      <c r="AL31" s="34">
        <f>$F$28/'Fixed data'!$C$7</f>
        <v>-5.3937777777777844E-4</v>
      </c>
      <c r="AM31" s="34">
        <f>$F$28/'Fixed data'!$C$7</f>
        <v>-5.3937777777777844E-4</v>
      </c>
      <c r="AN31" s="34">
        <f>$F$28/'Fixed data'!$C$7</f>
        <v>-5.3937777777777844E-4</v>
      </c>
      <c r="AO31" s="34">
        <f>$F$28/'Fixed data'!$C$7</f>
        <v>-5.3937777777777844E-4</v>
      </c>
      <c r="AP31" s="34">
        <f>$F$28/'Fixed data'!$C$7</f>
        <v>-5.3937777777777844E-4</v>
      </c>
      <c r="AQ31" s="34">
        <f>$F$28/'Fixed data'!$C$7</f>
        <v>-5.3937777777777844E-4</v>
      </c>
      <c r="AR31" s="34">
        <f>$F$28/'Fixed data'!$C$7</f>
        <v>-5.3937777777777844E-4</v>
      </c>
      <c r="AS31" s="34">
        <f>$F$28/'Fixed data'!$C$7</f>
        <v>-5.3937777777777844E-4</v>
      </c>
      <c r="AT31" s="34">
        <f>$F$28/'Fixed data'!$C$7</f>
        <v>-5.3937777777777844E-4</v>
      </c>
      <c r="AU31" s="34">
        <f>$F$28/'Fixed data'!$C$7</f>
        <v>-5.3937777777777844E-4</v>
      </c>
      <c r="AV31" s="34">
        <f>$F$28/'Fixed data'!$C$7</f>
        <v>-5.3937777777777844E-4</v>
      </c>
      <c r="AW31" s="34">
        <f>$F$28/'Fixed data'!$C$7</f>
        <v>-5.3937777777777844E-4</v>
      </c>
      <c r="AX31" s="34">
        <f>$F$28/'Fixed data'!$C$7</f>
        <v>-5.3937777777777844E-4</v>
      </c>
      <c r="AY31" s="34">
        <f>$F$28/'Fixed data'!$C$7</f>
        <v>-5.3937777777777844E-4</v>
      </c>
      <c r="AZ31" s="34"/>
      <c r="BA31" s="34"/>
      <c r="BB31" s="34"/>
      <c r="BC31" s="34"/>
      <c r="BD31" s="34"/>
    </row>
    <row r="32" spans="1:56" ht="16.5" hidden="1" customHeight="1" outlineLevel="1" x14ac:dyDescent="0.35">
      <c r="A32" s="115"/>
      <c r="B32" s="9" t="s">
        <v>3</v>
      </c>
      <c r="C32" s="11" t="s">
        <v>55</v>
      </c>
      <c r="D32" s="9" t="s">
        <v>40</v>
      </c>
      <c r="F32" s="34"/>
      <c r="G32" s="34"/>
      <c r="H32" s="34">
        <f>$G$28/'Fixed data'!$C$7</f>
        <v>-5.3937777777777844E-4</v>
      </c>
      <c r="I32" s="34">
        <f>$G$28/'Fixed data'!$C$7</f>
        <v>-5.3937777777777844E-4</v>
      </c>
      <c r="J32" s="34">
        <f>$G$28/'Fixed data'!$C$7</f>
        <v>-5.3937777777777844E-4</v>
      </c>
      <c r="K32" s="34">
        <f>$G$28/'Fixed data'!$C$7</f>
        <v>-5.3937777777777844E-4</v>
      </c>
      <c r="L32" s="34">
        <f>$G$28/'Fixed data'!$C$7</f>
        <v>-5.3937777777777844E-4</v>
      </c>
      <c r="M32" s="34">
        <f>$G$28/'Fixed data'!$C$7</f>
        <v>-5.3937777777777844E-4</v>
      </c>
      <c r="N32" s="34">
        <f>$G$28/'Fixed data'!$C$7</f>
        <v>-5.3937777777777844E-4</v>
      </c>
      <c r="O32" s="34">
        <f>$G$28/'Fixed data'!$C$7</f>
        <v>-5.3937777777777844E-4</v>
      </c>
      <c r="P32" s="34">
        <f>$G$28/'Fixed data'!$C$7</f>
        <v>-5.3937777777777844E-4</v>
      </c>
      <c r="Q32" s="34">
        <f>$G$28/'Fixed data'!$C$7</f>
        <v>-5.3937777777777844E-4</v>
      </c>
      <c r="R32" s="34">
        <f>$G$28/'Fixed data'!$C$7</f>
        <v>-5.3937777777777844E-4</v>
      </c>
      <c r="S32" s="34">
        <f>$G$28/'Fixed data'!$C$7</f>
        <v>-5.3937777777777844E-4</v>
      </c>
      <c r="T32" s="34">
        <f>$G$28/'Fixed data'!$C$7</f>
        <v>-5.3937777777777844E-4</v>
      </c>
      <c r="U32" s="34">
        <f>$G$28/'Fixed data'!$C$7</f>
        <v>-5.3937777777777844E-4</v>
      </c>
      <c r="V32" s="34">
        <f>$G$28/'Fixed data'!$C$7</f>
        <v>-5.3937777777777844E-4</v>
      </c>
      <c r="W32" s="34">
        <f>$G$28/'Fixed data'!$C$7</f>
        <v>-5.3937777777777844E-4</v>
      </c>
      <c r="X32" s="34">
        <f>$G$28/'Fixed data'!$C$7</f>
        <v>-5.3937777777777844E-4</v>
      </c>
      <c r="Y32" s="34">
        <f>$G$28/'Fixed data'!$C$7</f>
        <v>-5.3937777777777844E-4</v>
      </c>
      <c r="Z32" s="34">
        <f>$G$28/'Fixed data'!$C$7</f>
        <v>-5.3937777777777844E-4</v>
      </c>
      <c r="AA32" s="34">
        <f>$G$28/'Fixed data'!$C$7</f>
        <v>-5.3937777777777844E-4</v>
      </c>
      <c r="AB32" s="34">
        <f>$G$28/'Fixed data'!$C$7</f>
        <v>-5.3937777777777844E-4</v>
      </c>
      <c r="AC32" s="34">
        <f>$G$28/'Fixed data'!$C$7</f>
        <v>-5.3937777777777844E-4</v>
      </c>
      <c r="AD32" s="34">
        <f>$G$28/'Fixed data'!$C$7</f>
        <v>-5.3937777777777844E-4</v>
      </c>
      <c r="AE32" s="34">
        <f>$G$28/'Fixed data'!$C$7</f>
        <v>-5.3937777777777844E-4</v>
      </c>
      <c r="AF32" s="34">
        <f>$G$28/'Fixed data'!$C$7</f>
        <v>-5.3937777777777844E-4</v>
      </c>
      <c r="AG32" s="34">
        <f>$G$28/'Fixed data'!$C$7</f>
        <v>-5.3937777777777844E-4</v>
      </c>
      <c r="AH32" s="34">
        <f>$G$28/'Fixed data'!$C$7</f>
        <v>-5.3937777777777844E-4</v>
      </c>
      <c r="AI32" s="34">
        <f>$G$28/'Fixed data'!$C$7</f>
        <v>-5.3937777777777844E-4</v>
      </c>
      <c r="AJ32" s="34">
        <f>$G$28/'Fixed data'!$C$7</f>
        <v>-5.3937777777777844E-4</v>
      </c>
      <c r="AK32" s="34">
        <f>$G$28/'Fixed data'!$C$7</f>
        <v>-5.3937777777777844E-4</v>
      </c>
      <c r="AL32" s="34">
        <f>$G$28/'Fixed data'!$C$7</f>
        <v>-5.3937777777777844E-4</v>
      </c>
      <c r="AM32" s="34">
        <f>$G$28/'Fixed data'!$C$7</f>
        <v>-5.3937777777777844E-4</v>
      </c>
      <c r="AN32" s="34">
        <f>$G$28/'Fixed data'!$C$7</f>
        <v>-5.3937777777777844E-4</v>
      </c>
      <c r="AO32" s="34">
        <f>$G$28/'Fixed data'!$C$7</f>
        <v>-5.3937777777777844E-4</v>
      </c>
      <c r="AP32" s="34">
        <f>$G$28/'Fixed data'!$C$7</f>
        <v>-5.3937777777777844E-4</v>
      </c>
      <c r="AQ32" s="34">
        <f>$G$28/'Fixed data'!$C$7</f>
        <v>-5.3937777777777844E-4</v>
      </c>
      <c r="AR32" s="34">
        <f>$G$28/'Fixed data'!$C$7</f>
        <v>-5.3937777777777844E-4</v>
      </c>
      <c r="AS32" s="34">
        <f>$G$28/'Fixed data'!$C$7</f>
        <v>-5.3937777777777844E-4</v>
      </c>
      <c r="AT32" s="34">
        <f>$G$28/'Fixed data'!$C$7</f>
        <v>-5.3937777777777844E-4</v>
      </c>
      <c r="AU32" s="34">
        <f>$G$28/'Fixed data'!$C$7</f>
        <v>-5.3937777777777844E-4</v>
      </c>
      <c r="AV32" s="34">
        <f>$G$28/'Fixed data'!$C$7</f>
        <v>-5.3937777777777844E-4</v>
      </c>
      <c r="AW32" s="34">
        <f>$G$28/'Fixed data'!$C$7</f>
        <v>-5.3937777777777844E-4</v>
      </c>
      <c r="AX32" s="34">
        <f>$G$28/'Fixed data'!$C$7</f>
        <v>-5.3937777777777844E-4</v>
      </c>
      <c r="AY32" s="34">
        <f>$G$28/'Fixed data'!$C$7</f>
        <v>-5.3937777777777844E-4</v>
      </c>
      <c r="AZ32" s="34">
        <f>$G$28/'Fixed data'!$C$7</f>
        <v>-5.3937777777777844E-4</v>
      </c>
      <c r="BA32" s="34"/>
      <c r="BB32" s="34"/>
      <c r="BC32" s="34"/>
      <c r="BD32" s="34"/>
    </row>
    <row r="33" spans="1:57" ht="16.5" hidden="1" customHeight="1" outlineLevel="1" x14ac:dyDescent="0.35">
      <c r="A33" s="115"/>
      <c r="B33" s="9" t="s">
        <v>4</v>
      </c>
      <c r="C33" s="11" t="s">
        <v>56</v>
      </c>
      <c r="D33" s="9" t="s">
        <v>40</v>
      </c>
      <c r="F33" s="34"/>
      <c r="G33" s="34"/>
      <c r="H33" s="34"/>
      <c r="I33" s="34">
        <f>$H$28/'Fixed data'!$C$7</f>
        <v>-5.3937777777777844E-4</v>
      </c>
      <c r="J33" s="34">
        <f>$H$28/'Fixed data'!$C$7</f>
        <v>-5.3937777777777844E-4</v>
      </c>
      <c r="K33" s="34">
        <f>$H$28/'Fixed data'!$C$7</f>
        <v>-5.3937777777777844E-4</v>
      </c>
      <c r="L33" s="34">
        <f>$H$28/'Fixed data'!$C$7</f>
        <v>-5.3937777777777844E-4</v>
      </c>
      <c r="M33" s="34">
        <f>$H$28/'Fixed data'!$C$7</f>
        <v>-5.3937777777777844E-4</v>
      </c>
      <c r="N33" s="34">
        <f>$H$28/'Fixed data'!$C$7</f>
        <v>-5.3937777777777844E-4</v>
      </c>
      <c r="O33" s="34">
        <f>$H$28/'Fixed data'!$C$7</f>
        <v>-5.3937777777777844E-4</v>
      </c>
      <c r="P33" s="34">
        <f>$H$28/'Fixed data'!$C$7</f>
        <v>-5.3937777777777844E-4</v>
      </c>
      <c r="Q33" s="34">
        <f>$H$28/'Fixed data'!$C$7</f>
        <v>-5.3937777777777844E-4</v>
      </c>
      <c r="R33" s="34">
        <f>$H$28/'Fixed data'!$C$7</f>
        <v>-5.3937777777777844E-4</v>
      </c>
      <c r="S33" s="34">
        <f>$H$28/'Fixed data'!$C$7</f>
        <v>-5.3937777777777844E-4</v>
      </c>
      <c r="T33" s="34">
        <f>$H$28/'Fixed data'!$C$7</f>
        <v>-5.3937777777777844E-4</v>
      </c>
      <c r="U33" s="34">
        <f>$H$28/'Fixed data'!$C$7</f>
        <v>-5.3937777777777844E-4</v>
      </c>
      <c r="V33" s="34">
        <f>$H$28/'Fixed data'!$C$7</f>
        <v>-5.3937777777777844E-4</v>
      </c>
      <c r="W33" s="34">
        <f>$H$28/'Fixed data'!$C$7</f>
        <v>-5.3937777777777844E-4</v>
      </c>
      <c r="X33" s="34">
        <f>$H$28/'Fixed data'!$C$7</f>
        <v>-5.3937777777777844E-4</v>
      </c>
      <c r="Y33" s="34">
        <f>$H$28/'Fixed data'!$C$7</f>
        <v>-5.3937777777777844E-4</v>
      </c>
      <c r="Z33" s="34">
        <f>$H$28/'Fixed data'!$C$7</f>
        <v>-5.3937777777777844E-4</v>
      </c>
      <c r="AA33" s="34">
        <f>$H$28/'Fixed data'!$C$7</f>
        <v>-5.3937777777777844E-4</v>
      </c>
      <c r="AB33" s="34">
        <f>$H$28/'Fixed data'!$C$7</f>
        <v>-5.3937777777777844E-4</v>
      </c>
      <c r="AC33" s="34">
        <f>$H$28/'Fixed data'!$C$7</f>
        <v>-5.3937777777777844E-4</v>
      </c>
      <c r="AD33" s="34">
        <f>$H$28/'Fixed data'!$C$7</f>
        <v>-5.3937777777777844E-4</v>
      </c>
      <c r="AE33" s="34">
        <f>$H$28/'Fixed data'!$C$7</f>
        <v>-5.3937777777777844E-4</v>
      </c>
      <c r="AF33" s="34">
        <f>$H$28/'Fixed data'!$C$7</f>
        <v>-5.3937777777777844E-4</v>
      </c>
      <c r="AG33" s="34">
        <f>$H$28/'Fixed data'!$C$7</f>
        <v>-5.3937777777777844E-4</v>
      </c>
      <c r="AH33" s="34">
        <f>$H$28/'Fixed data'!$C$7</f>
        <v>-5.3937777777777844E-4</v>
      </c>
      <c r="AI33" s="34">
        <f>$H$28/'Fixed data'!$C$7</f>
        <v>-5.3937777777777844E-4</v>
      </c>
      <c r="AJ33" s="34">
        <f>$H$28/'Fixed data'!$C$7</f>
        <v>-5.3937777777777844E-4</v>
      </c>
      <c r="AK33" s="34">
        <f>$H$28/'Fixed data'!$C$7</f>
        <v>-5.3937777777777844E-4</v>
      </c>
      <c r="AL33" s="34">
        <f>$H$28/'Fixed data'!$C$7</f>
        <v>-5.3937777777777844E-4</v>
      </c>
      <c r="AM33" s="34">
        <f>$H$28/'Fixed data'!$C$7</f>
        <v>-5.3937777777777844E-4</v>
      </c>
      <c r="AN33" s="34">
        <f>$H$28/'Fixed data'!$C$7</f>
        <v>-5.3937777777777844E-4</v>
      </c>
      <c r="AO33" s="34">
        <f>$H$28/'Fixed data'!$C$7</f>
        <v>-5.3937777777777844E-4</v>
      </c>
      <c r="AP33" s="34">
        <f>$H$28/'Fixed data'!$C$7</f>
        <v>-5.3937777777777844E-4</v>
      </c>
      <c r="AQ33" s="34">
        <f>$H$28/'Fixed data'!$C$7</f>
        <v>-5.3937777777777844E-4</v>
      </c>
      <c r="AR33" s="34">
        <f>$H$28/'Fixed data'!$C$7</f>
        <v>-5.3937777777777844E-4</v>
      </c>
      <c r="AS33" s="34">
        <f>$H$28/'Fixed data'!$C$7</f>
        <v>-5.3937777777777844E-4</v>
      </c>
      <c r="AT33" s="34">
        <f>$H$28/'Fixed data'!$C$7</f>
        <v>-5.3937777777777844E-4</v>
      </c>
      <c r="AU33" s="34">
        <f>$H$28/'Fixed data'!$C$7</f>
        <v>-5.3937777777777844E-4</v>
      </c>
      <c r="AV33" s="34">
        <f>$H$28/'Fixed data'!$C$7</f>
        <v>-5.3937777777777844E-4</v>
      </c>
      <c r="AW33" s="34">
        <f>$H$28/'Fixed data'!$C$7</f>
        <v>-5.3937777777777844E-4</v>
      </c>
      <c r="AX33" s="34">
        <f>$H$28/'Fixed data'!$C$7</f>
        <v>-5.3937777777777844E-4</v>
      </c>
      <c r="AY33" s="34">
        <f>$H$28/'Fixed data'!$C$7</f>
        <v>-5.3937777777777844E-4</v>
      </c>
      <c r="AZ33" s="34">
        <f>$H$28/'Fixed data'!$C$7</f>
        <v>-5.3937777777777844E-4</v>
      </c>
      <c r="BA33" s="34">
        <f>$H$28/'Fixed data'!$C$7</f>
        <v>-5.3937777777777844E-4</v>
      </c>
      <c r="BB33" s="34"/>
      <c r="BC33" s="34"/>
      <c r="BD33" s="34"/>
    </row>
    <row r="34" spans="1:57" ht="16.5" hidden="1" customHeight="1" outlineLevel="1" x14ac:dyDescent="0.35">
      <c r="A34" s="115"/>
      <c r="B34" s="9" t="s">
        <v>5</v>
      </c>
      <c r="C34" s="11" t="s">
        <v>57</v>
      </c>
      <c r="D34" s="9" t="s">
        <v>40</v>
      </c>
      <c r="F34" s="34"/>
      <c r="G34" s="34"/>
      <c r="H34" s="34"/>
      <c r="I34" s="34"/>
      <c r="J34" s="34">
        <f>$I$28/'Fixed data'!$C$7</f>
        <v>-5.3937777777777844E-4</v>
      </c>
      <c r="K34" s="34">
        <f>$I$28/'Fixed data'!$C$7</f>
        <v>-5.3937777777777844E-4</v>
      </c>
      <c r="L34" s="34">
        <f>$I$28/'Fixed data'!$C$7</f>
        <v>-5.3937777777777844E-4</v>
      </c>
      <c r="M34" s="34">
        <f>$I$28/'Fixed data'!$C$7</f>
        <v>-5.3937777777777844E-4</v>
      </c>
      <c r="N34" s="34">
        <f>$I$28/'Fixed data'!$C$7</f>
        <v>-5.3937777777777844E-4</v>
      </c>
      <c r="O34" s="34">
        <f>$I$28/'Fixed data'!$C$7</f>
        <v>-5.3937777777777844E-4</v>
      </c>
      <c r="P34" s="34">
        <f>$I$28/'Fixed data'!$C$7</f>
        <v>-5.3937777777777844E-4</v>
      </c>
      <c r="Q34" s="34">
        <f>$I$28/'Fixed data'!$C$7</f>
        <v>-5.3937777777777844E-4</v>
      </c>
      <c r="R34" s="34">
        <f>$I$28/'Fixed data'!$C$7</f>
        <v>-5.3937777777777844E-4</v>
      </c>
      <c r="S34" s="34">
        <f>$I$28/'Fixed data'!$C$7</f>
        <v>-5.3937777777777844E-4</v>
      </c>
      <c r="T34" s="34">
        <f>$I$28/'Fixed data'!$C$7</f>
        <v>-5.3937777777777844E-4</v>
      </c>
      <c r="U34" s="34">
        <f>$I$28/'Fixed data'!$C$7</f>
        <v>-5.3937777777777844E-4</v>
      </c>
      <c r="V34" s="34">
        <f>$I$28/'Fixed data'!$C$7</f>
        <v>-5.3937777777777844E-4</v>
      </c>
      <c r="W34" s="34">
        <f>$I$28/'Fixed data'!$C$7</f>
        <v>-5.3937777777777844E-4</v>
      </c>
      <c r="X34" s="34">
        <f>$I$28/'Fixed data'!$C$7</f>
        <v>-5.3937777777777844E-4</v>
      </c>
      <c r="Y34" s="34">
        <f>$I$28/'Fixed data'!$C$7</f>
        <v>-5.3937777777777844E-4</v>
      </c>
      <c r="Z34" s="34">
        <f>$I$28/'Fixed data'!$C$7</f>
        <v>-5.3937777777777844E-4</v>
      </c>
      <c r="AA34" s="34">
        <f>$I$28/'Fixed data'!$C$7</f>
        <v>-5.3937777777777844E-4</v>
      </c>
      <c r="AB34" s="34">
        <f>$I$28/'Fixed data'!$C$7</f>
        <v>-5.3937777777777844E-4</v>
      </c>
      <c r="AC34" s="34">
        <f>$I$28/'Fixed data'!$C$7</f>
        <v>-5.3937777777777844E-4</v>
      </c>
      <c r="AD34" s="34">
        <f>$I$28/'Fixed data'!$C$7</f>
        <v>-5.3937777777777844E-4</v>
      </c>
      <c r="AE34" s="34">
        <f>$I$28/'Fixed data'!$C$7</f>
        <v>-5.3937777777777844E-4</v>
      </c>
      <c r="AF34" s="34">
        <f>$I$28/'Fixed data'!$C$7</f>
        <v>-5.3937777777777844E-4</v>
      </c>
      <c r="AG34" s="34">
        <f>$I$28/'Fixed data'!$C$7</f>
        <v>-5.3937777777777844E-4</v>
      </c>
      <c r="AH34" s="34">
        <f>$I$28/'Fixed data'!$C$7</f>
        <v>-5.3937777777777844E-4</v>
      </c>
      <c r="AI34" s="34">
        <f>$I$28/'Fixed data'!$C$7</f>
        <v>-5.3937777777777844E-4</v>
      </c>
      <c r="AJ34" s="34">
        <f>$I$28/'Fixed data'!$C$7</f>
        <v>-5.3937777777777844E-4</v>
      </c>
      <c r="AK34" s="34">
        <f>$I$28/'Fixed data'!$C$7</f>
        <v>-5.3937777777777844E-4</v>
      </c>
      <c r="AL34" s="34">
        <f>$I$28/'Fixed data'!$C$7</f>
        <v>-5.3937777777777844E-4</v>
      </c>
      <c r="AM34" s="34">
        <f>$I$28/'Fixed data'!$C$7</f>
        <v>-5.3937777777777844E-4</v>
      </c>
      <c r="AN34" s="34">
        <f>$I$28/'Fixed data'!$C$7</f>
        <v>-5.3937777777777844E-4</v>
      </c>
      <c r="AO34" s="34">
        <f>$I$28/'Fixed data'!$C$7</f>
        <v>-5.3937777777777844E-4</v>
      </c>
      <c r="AP34" s="34">
        <f>$I$28/'Fixed data'!$C$7</f>
        <v>-5.3937777777777844E-4</v>
      </c>
      <c r="AQ34" s="34">
        <f>$I$28/'Fixed data'!$C$7</f>
        <v>-5.3937777777777844E-4</v>
      </c>
      <c r="AR34" s="34">
        <f>$I$28/'Fixed data'!$C$7</f>
        <v>-5.3937777777777844E-4</v>
      </c>
      <c r="AS34" s="34">
        <f>$I$28/'Fixed data'!$C$7</f>
        <v>-5.3937777777777844E-4</v>
      </c>
      <c r="AT34" s="34">
        <f>$I$28/'Fixed data'!$C$7</f>
        <v>-5.3937777777777844E-4</v>
      </c>
      <c r="AU34" s="34">
        <f>$I$28/'Fixed data'!$C$7</f>
        <v>-5.3937777777777844E-4</v>
      </c>
      <c r="AV34" s="34">
        <f>$I$28/'Fixed data'!$C$7</f>
        <v>-5.3937777777777844E-4</v>
      </c>
      <c r="AW34" s="34">
        <f>$I$28/'Fixed data'!$C$7</f>
        <v>-5.3937777777777844E-4</v>
      </c>
      <c r="AX34" s="34">
        <f>$I$28/'Fixed data'!$C$7</f>
        <v>-5.3937777777777844E-4</v>
      </c>
      <c r="AY34" s="34">
        <f>$I$28/'Fixed data'!$C$7</f>
        <v>-5.3937777777777844E-4</v>
      </c>
      <c r="AZ34" s="34">
        <f>$I$28/'Fixed data'!$C$7</f>
        <v>-5.3937777777777844E-4</v>
      </c>
      <c r="BA34" s="34">
        <f>$I$28/'Fixed data'!$C$7</f>
        <v>-5.3937777777777844E-4</v>
      </c>
      <c r="BB34" s="34">
        <f>$I$28/'Fixed data'!$C$7</f>
        <v>-5.3937777777777844E-4</v>
      </c>
      <c r="BC34" s="34"/>
      <c r="BD34" s="34"/>
    </row>
    <row r="35" spans="1:57" ht="16.5" hidden="1" customHeight="1" outlineLevel="1" x14ac:dyDescent="0.35">
      <c r="A35" s="115"/>
      <c r="B35" s="9" t="s">
        <v>6</v>
      </c>
      <c r="C35" s="11" t="s">
        <v>58</v>
      </c>
      <c r="D35" s="9" t="s">
        <v>40</v>
      </c>
      <c r="F35" s="34"/>
      <c r="G35" s="34"/>
      <c r="H35" s="34"/>
      <c r="I35" s="34"/>
      <c r="J35" s="34"/>
      <c r="K35" s="34">
        <f>$J$28/'Fixed data'!$C$7</f>
        <v>-5.3937777777777844E-4</v>
      </c>
      <c r="L35" s="34">
        <f>$J$28/'Fixed data'!$C$7</f>
        <v>-5.3937777777777844E-4</v>
      </c>
      <c r="M35" s="34">
        <f>$J$28/'Fixed data'!$C$7</f>
        <v>-5.3937777777777844E-4</v>
      </c>
      <c r="N35" s="34">
        <f>$J$28/'Fixed data'!$C$7</f>
        <v>-5.3937777777777844E-4</v>
      </c>
      <c r="O35" s="34">
        <f>$J$28/'Fixed data'!$C$7</f>
        <v>-5.3937777777777844E-4</v>
      </c>
      <c r="P35" s="34">
        <f>$J$28/'Fixed data'!$C$7</f>
        <v>-5.3937777777777844E-4</v>
      </c>
      <c r="Q35" s="34">
        <f>$J$28/'Fixed data'!$C$7</f>
        <v>-5.3937777777777844E-4</v>
      </c>
      <c r="R35" s="34">
        <f>$J$28/'Fixed data'!$C$7</f>
        <v>-5.3937777777777844E-4</v>
      </c>
      <c r="S35" s="34">
        <f>$J$28/'Fixed data'!$C$7</f>
        <v>-5.3937777777777844E-4</v>
      </c>
      <c r="T35" s="34">
        <f>$J$28/'Fixed data'!$C$7</f>
        <v>-5.3937777777777844E-4</v>
      </c>
      <c r="U35" s="34">
        <f>$J$28/'Fixed data'!$C$7</f>
        <v>-5.3937777777777844E-4</v>
      </c>
      <c r="V35" s="34">
        <f>$J$28/'Fixed data'!$C$7</f>
        <v>-5.3937777777777844E-4</v>
      </c>
      <c r="W35" s="34">
        <f>$J$28/'Fixed data'!$C$7</f>
        <v>-5.3937777777777844E-4</v>
      </c>
      <c r="X35" s="34">
        <f>$J$28/'Fixed data'!$C$7</f>
        <v>-5.3937777777777844E-4</v>
      </c>
      <c r="Y35" s="34">
        <f>$J$28/'Fixed data'!$C$7</f>
        <v>-5.3937777777777844E-4</v>
      </c>
      <c r="Z35" s="34">
        <f>$J$28/'Fixed data'!$C$7</f>
        <v>-5.3937777777777844E-4</v>
      </c>
      <c r="AA35" s="34">
        <f>$J$28/'Fixed data'!$C$7</f>
        <v>-5.3937777777777844E-4</v>
      </c>
      <c r="AB35" s="34">
        <f>$J$28/'Fixed data'!$C$7</f>
        <v>-5.3937777777777844E-4</v>
      </c>
      <c r="AC35" s="34">
        <f>$J$28/'Fixed data'!$C$7</f>
        <v>-5.3937777777777844E-4</v>
      </c>
      <c r="AD35" s="34">
        <f>$J$28/'Fixed data'!$C$7</f>
        <v>-5.3937777777777844E-4</v>
      </c>
      <c r="AE35" s="34">
        <f>$J$28/'Fixed data'!$C$7</f>
        <v>-5.3937777777777844E-4</v>
      </c>
      <c r="AF35" s="34">
        <f>$J$28/'Fixed data'!$C$7</f>
        <v>-5.3937777777777844E-4</v>
      </c>
      <c r="AG35" s="34">
        <f>$J$28/'Fixed data'!$C$7</f>
        <v>-5.3937777777777844E-4</v>
      </c>
      <c r="AH35" s="34">
        <f>$J$28/'Fixed data'!$C$7</f>
        <v>-5.3937777777777844E-4</v>
      </c>
      <c r="AI35" s="34">
        <f>$J$28/'Fixed data'!$C$7</f>
        <v>-5.3937777777777844E-4</v>
      </c>
      <c r="AJ35" s="34">
        <f>$J$28/'Fixed data'!$C$7</f>
        <v>-5.3937777777777844E-4</v>
      </c>
      <c r="AK35" s="34">
        <f>$J$28/'Fixed data'!$C$7</f>
        <v>-5.3937777777777844E-4</v>
      </c>
      <c r="AL35" s="34">
        <f>$J$28/'Fixed data'!$C$7</f>
        <v>-5.3937777777777844E-4</v>
      </c>
      <c r="AM35" s="34">
        <f>$J$28/'Fixed data'!$C$7</f>
        <v>-5.3937777777777844E-4</v>
      </c>
      <c r="AN35" s="34">
        <f>$J$28/'Fixed data'!$C$7</f>
        <v>-5.3937777777777844E-4</v>
      </c>
      <c r="AO35" s="34">
        <f>$J$28/'Fixed data'!$C$7</f>
        <v>-5.3937777777777844E-4</v>
      </c>
      <c r="AP35" s="34">
        <f>$J$28/'Fixed data'!$C$7</f>
        <v>-5.3937777777777844E-4</v>
      </c>
      <c r="AQ35" s="34">
        <f>$J$28/'Fixed data'!$C$7</f>
        <v>-5.3937777777777844E-4</v>
      </c>
      <c r="AR35" s="34">
        <f>$J$28/'Fixed data'!$C$7</f>
        <v>-5.3937777777777844E-4</v>
      </c>
      <c r="AS35" s="34">
        <f>$J$28/'Fixed data'!$C$7</f>
        <v>-5.3937777777777844E-4</v>
      </c>
      <c r="AT35" s="34">
        <f>$J$28/'Fixed data'!$C$7</f>
        <v>-5.3937777777777844E-4</v>
      </c>
      <c r="AU35" s="34">
        <f>$J$28/'Fixed data'!$C$7</f>
        <v>-5.3937777777777844E-4</v>
      </c>
      <c r="AV35" s="34">
        <f>$J$28/'Fixed data'!$C$7</f>
        <v>-5.3937777777777844E-4</v>
      </c>
      <c r="AW35" s="34">
        <f>$J$28/'Fixed data'!$C$7</f>
        <v>-5.3937777777777844E-4</v>
      </c>
      <c r="AX35" s="34">
        <f>$J$28/'Fixed data'!$C$7</f>
        <v>-5.3937777777777844E-4</v>
      </c>
      <c r="AY35" s="34">
        <f>$J$28/'Fixed data'!$C$7</f>
        <v>-5.3937777777777844E-4</v>
      </c>
      <c r="AZ35" s="34">
        <f>$J$28/'Fixed data'!$C$7</f>
        <v>-5.3937777777777844E-4</v>
      </c>
      <c r="BA35" s="34">
        <f>$J$28/'Fixed data'!$C$7</f>
        <v>-5.3937777777777844E-4</v>
      </c>
      <c r="BB35" s="34">
        <f>$J$28/'Fixed data'!$C$7</f>
        <v>-5.3937777777777844E-4</v>
      </c>
      <c r="BC35" s="34">
        <f>$J$28/'Fixed data'!$C$7</f>
        <v>-5.3937777777777844E-4</v>
      </c>
      <c r="BD35" s="34"/>
    </row>
    <row r="36" spans="1:57" ht="16.5" hidden="1" customHeight="1" outlineLevel="1" x14ac:dyDescent="0.35">
      <c r="A36" s="115"/>
      <c r="B36" s="9" t="s">
        <v>32</v>
      </c>
      <c r="C36" s="11" t="s">
        <v>59</v>
      </c>
      <c r="D36" s="9" t="s">
        <v>40</v>
      </c>
      <c r="F36" s="34"/>
      <c r="G36" s="34"/>
      <c r="H36" s="34"/>
      <c r="I36" s="34"/>
      <c r="J36" s="34"/>
      <c r="K36" s="34"/>
      <c r="L36" s="34">
        <f>$K$28/'Fixed data'!$C$7</f>
        <v>-5.3937777777777844E-4</v>
      </c>
      <c r="M36" s="34">
        <f>$K$28/'Fixed data'!$C$7</f>
        <v>-5.3937777777777844E-4</v>
      </c>
      <c r="N36" s="34">
        <f>$K$28/'Fixed data'!$C$7</f>
        <v>-5.3937777777777844E-4</v>
      </c>
      <c r="O36" s="34">
        <f>$K$28/'Fixed data'!$C$7</f>
        <v>-5.3937777777777844E-4</v>
      </c>
      <c r="P36" s="34">
        <f>$K$28/'Fixed data'!$C$7</f>
        <v>-5.3937777777777844E-4</v>
      </c>
      <c r="Q36" s="34">
        <f>$K$28/'Fixed data'!$C$7</f>
        <v>-5.3937777777777844E-4</v>
      </c>
      <c r="R36" s="34">
        <f>$K$28/'Fixed data'!$C$7</f>
        <v>-5.3937777777777844E-4</v>
      </c>
      <c r="S36" s="34">
        <f>$K$28/'Fixed data'!$C$7</f>
        <v>-5.3937777777777844E-4</v>
      </c>
      <c r="T36" s="34">
        <f>$K$28/'Fixed data'!$C$7</f>
        <v>-5.3937777777777844E-4</v>
      </c>
      <c r="U36" s="34">
        <f>$K$28/'Fixed data'!$C$7</f>
        <v>-5.3937777777777844E-4</v>
      </c>
      <c r="V36" s="34">
        <f>$K$28/'Fixed data'!$C$7</f>
        <v>-5.3937777777777844E-4</v>
      </c>
      <c r="W36" s="34">
        <f>$K$28/'Fixed data'!$C$7</f>
        <v>-5.3937777777777844E-4</v>
      </c>
      <c r="X36" s="34">
        <f>$K$28/'Fixed data'!$C$7</f>
        <v>-5.3937777777777844E-4</v>
      </c>
      <c r="Y36" s="34">
        <f>$K$28/'Fixed data'!$C$7</f>
        <v>-5.3937777777777844E-4</v>
      </c>
      <c r="Z36" s="34">
        <f>$K$28/'Fixed data'!$C$7</f>
        <v>-5.3937777777777844E-4</v>
      </c>
      <c r="AA36" s="34">
        <f>$K$28/'Fixed data'!$C$7</f>
        <v>-5.3937777777777844E-4</v>
      </c>
      <c r="AB36" s="34">
        <f>$K$28/'Fixed data'!$C$7</f>
        <v>-5.3937777777777844E-4</v>
      </c>
      <c r="AC36" s="34">
        <f>$K$28/'Fixed data'!$C$7</f>
        <v>-5.3937777777777844E-4</v>
      </c>
      <c r="AD36" s="34">
        <f>$K$28/'Fixed data'!$C$7</f>
        <v>-5.3937777777777844E-4</v>
      </c>
      <c r="AE36" s="34">
        <f>$K$28/'Fixed data'!$C$7</f>
        <v>-5.3937777777777844E-4</v>
      </c>
      <c r="AF36" s="34">
        <f>$K$28/'Fixed data'!$C$7</f>
        <v>-5.3937777777777844E-4</v>
      </c>
      <c r="AG36" s="34">
        <f>$K$28/'Fixed data'!$C$7</f>
        <v>-5.3937777777777844E-4</v>
      </c>
      <c r="AH36" s="34">
        <f>$K$28/'Fixed data'!$C$7</f>
        <v>-5.3937777777777844E-4</v>
      </c>
      <c r="AI36" s="34">
        <f>$K$28/'Fixed data'!$C$7</f>
        <v>-5.3937777777777844E-4</v>
      </c>
      <c r="AJ36" s="34">
        <f>$K$28/'Fixed data'!$C$7</f>
        <v>-5.3937777777777844E-4</v>
      </c>
      <c r="AK36" s="34">
        <f>$K$28/'Fixed data'!$C$7</f>
        <v>-5.3937777777777844E-4</v>
      </c>
      <c r="AL36" s="34">
        <f>$K$28/'Fixed data'!$C$7</f>
        <v>-5.3937777777777844E-4</v>
      </c>
      <c r="AM36" s="34">
        <f>$K$28/'Fixed data'!$C$7</f>
        <v>-5.3937777777777844E-4</v>
      </c>
      <c r="AN36" s="34">
        <f>$K$28/'Fixed data'!$C$7</f>
        <v>-5.3937777777777844E-4</v>
      </c>
      <c r="AO36" s="34">
        <f>$K$28/'Fixed data'!$C$7</f>
        <v>-5.3937777777777844E-4</v>
      </c>
      <c r="AP36" s="34">
        <f>$K$28/'Fixed data'!$C$7</f>
        <v>-5.3937777777777844E-4</v>
      </c>
      <c r="AQ36" s="34">
        <f>$K$28/'Fixed data'!$C$7</f>
        <v>-5.3937777777777844E-4</v>
      </c>
      <c r="AR36" s="34">
        <f>$K$28/'Fixed data'!$C$7</f>
        <v>-5.3937777777777844E-4</v>
      </c>
      <c r="AS36" s="34">
        <f>$K$28/'Fixed data'!$C$7</f>
        <v>-5.3937777777777844E-4</v>
      </c>
      <c r="AT36" s="34">
        <f>$K$28/'Fixed data'!$C$7</f>
        <v>-5.3937777777777844E-4</v>
      </c>
      <c r="AU36" s="34">
        <f>$K$28/'Fixed data'!$C$7</f>
        <v>-5.3937777777777844E-4</v>
      </c>
      <c r="AV36" s="34">
        <f>$K$28/'Fixed data'!$C$7</f>
        <v>-5.3937777777777844E-4</v>
      </c>
      <c r="AW36" s="34">
        <f>$K$28/'Fixed data'!$C$7</f>
        <v>-5.3937777777777844E-4</v>
      </c>
      <c r="AX36" s="34">
        <f>$K$28/'Fixed data'!$C$7</f>
        <v>-5.3937777777777844E-4</v>
      </c>
      <c r="AY36" s="34">
        <f>$K$28/'Fixed data'!$C$7</f>
        <v>-5.3937777777777844E-4</v>
      </c>
      <c r="AZ36" s="34">
        <f>$K$28/'Fixed data'!$C$7</f>
        <v>-5.3937777777777844E-4</v>
      </c>
      <c r="BA36" s="34">
        <f>$K$28/'Fixed data'!$C$7</f>
        <v>-5.3937777777777844E-4</v>
      </c>
      <c r="BB36" s="34">
        <f>$K$28/'Fixed data'!$C$7</f>
        <v>-5.3937777777777844E-4</v>
      </c>
      <c r="BC36" s="34">
        <f>$K$28/'Fixed data'!$C$7</f>
        <v>-5.3937777777777844E-4</v>
      </c>
      <c r="BD36" s="34">
        <f>$K$28/'Fixed data'!$C$7</f>
        <v>-5.3937777777777844E-4</v>
      </c>
    </row>
    <row r="37" spans="1:57" ht="16.5" hidden="1" customHeight="1" outlineLevel="1" x14ac:dyDescent="0.35">
      <c r="A37" s="115"/>
      <c r="B37" s="9" t="s">
        <v>33</v>
      </c>
      <c r="C37" s="11" t="s">
        <v>60</v>
      </c>
      <c r="D37" s="9" t="s">
        <v>40</v>
      </c>
      <c r="F37" s="34"/>
      <c r="G37" s="34"/>
      <c r="H37" s="34"/>
      <c r="I37" s="34"/>
      <c r="J37" s="34"/>
      <c r="K37" s="34"/>
      <c r="L37" s="34"/>
      <c r="M37" s="34">
        <f>$L$28/'Fixed data'!$C$7</f>
        <v>-5.3937777777777844E-4</v>
      </c>
      <c r="N37" s="34">
        <f>$L$28/'Fixed data'!$C$7</f>
        <v>-5.3937777777777844E-4</v>
      </c>
      <c r="O37" s="34">
        <f>$L$28/'Fixed data'!$C$7</f>
        <v>-5.3937777777777844E-4</v>
      </c>
      <c r="P37" s="34">
        <f>$L$28/'Fixed data'!$C$7</f>
        <v>-5.3937777777777844E-4</v>
      </c>
      <c r="Q37" s="34">
        <f>$L$28/'Fixed data'!$C$7</f>
        <v>-5.3937777777777844E-4</v>
      </c>
      <c r="R37" s="34">
        <f>$L$28/'Fixed data'!$C$7</f>
        <v>-5.3937777777777844E-4</v>
      </c>
      <c r="S37" s="34">
        <f>$L$28/'Fixed data'!$C$7</f>
        <v>-5.3937777777777844E-4</v>
      </c>
      <c r="T37" s="34">
        <f>$L$28/'Fixed data'!$C$7</f>
        <v>-5.3937777777777844E-4</v>
      </c>
      <c r="U37" s="34">
        <f>$L$28/'Fixed data'!$C$7</f>
        <v>-5.3937777777777844E-4</v>
      </c>
      <c r="V37" s="34">
        <f>$L$28/'Fixed data'!$C$7</f>
        <v>-5.3937777777777844E-4</v>
      </c>
      <c r="W37" s="34">
        <f>$L$28/'Fixed data'!$C$7</f>
        <v>-5.3937777777777844E-4</v>
      </c>
      <c r="X37" s="34">
        <f>$L$28/'Fixed data'!$C$7</f>
        <v>-5.3937777777777844E-4</v>
      </c>
      <c r="Y37" s="34">
        <f>$L$28/'Fixed data'!$C$7</f>
        <v>-5.3937777777777844E-4</v>
      </c>
      <c r="Z37" s="34">
        <f>$L$28/'Fixed data'!$C$7</f>
        <v>-5.3937777777777844E-4</v>
      </c>
      <c r="AA37" s="34">
        <f>$L$28/'Fixed data'!$C$7</f>
        <v>-5.3937777777777844E-4</v>
      </c>
      <c r="AB37" s="34">
        <f>$L$28/'Fixed data'!$C$7</f>
        <v>-5.3937777777777844E-4</v>
      </c>
      <c r="AC37" s="34">
        <f>$L$28/'Fixed data'!$C$7</f>
        <v>-5.3937777777777844E-4</v>
      </c>
      <c r="AD37" s="34">
        <f>$L$28/'Fixed data'!$C$7</f>
        <v>-5.3937777777777844E-4</v>
      </c>
      <c r="AE37" s="34">
        <f>$L$28/'Fixed data'!$C$7</f>
        <v>-5.3937777777777844E-4</v>
      </c>
      <c r="AF37" s="34">
        <f>$L$28/'Fixed data'!$C$7</f>
        <v>-5.3937777777777844E-4</v>
      </c>
      <c r="AG37" s="34">
        <f>$L$28/'Fixed data'!$C$7</f>
        <v>-5.3937777777777844E-4</v>
      </c>
      <c r="AH37" s="34">
        <f>$L$28/'Fixed data'!$C$7</f>
        <v>-5.3937777777777844E-4</v>
      </c>
      <c r="AI37" s="34">
        <f>$L$28/'Fixed data'!$C$7</f>
        <v>-5.3937777777777844E-4</v>
      </c>
      <c r="AJ37" s="34">
        <f>$L$28/'Fixed data'!$C$7</f>
        <v>-5.3937777777777844E-4</v>
      </c>
      <c r="AK37" s="34">
        <f>$L$28/'Fixed data'!$C$7</f>
        <v>-5.3937777777777844E-4</v>
      </c>
      <c r="AL37" s="34">
        <f>$L$28/'Fixed data'!$C$7</f>
        <v>-5.3937777777777844E-4</v>
      </c>
      <c r="AM37" s="34">
        <f>$L$28/'Fixed data'!$C$7</f>
        <v>-5.3937777777777844E-4</v>
      </c>
      <c r="AN37" s="34">
        <f>$L$28/'Fixed data'!$C$7</f>
        <v>-5.3937777777777844E-4</v>
      </c>
      <c r="AO37" s="34">
        <f>$L$28/'Fixed data'!$C$7</f>
        <v>-5.3937777777777844E-4</v>
      </c>
      <c r="AP37" s="34">
        <f>$L$28/'Fixed data'!$C$7</f>
        <v>-5.3937777777777844E-4</v>
      </c>
      <c r="AQ37" s="34">
        <f>$L$28/'Fixed data'!$C$7</f>
        <v>-5.3937777777777844E-4</v>
      </c>
      <c r="AR37" s="34">
        <f>$L$28/'Fixed data'!$C$7</f>
        <v>-5.3937777777777844E-4</v>
      </c>
      <c r="AS37" s="34">
        <f>$L$28/'Fixed data'!$C$7</f>
        <v>-5.3937777777777844E-4</v>
      </c>
      <c r="AT37" s="34">
        <f>$L$28/'Fixed data'!$C$7</f>
        <v>-5.3937777777777844E-4</v>
      </c>
      <c r="AU37" s="34">
        <f>$L$28/'Fixed data'!$C$7</f>
        <v>-5.3937777777777844E-4</v>
      </c>
      <c r="AV37" s="34">
        <f>$L$28/'Fixed data'!$C$7</f>
        <v>-5.3937777777777844E-4</v>
      </c>
      <c r="AW37" s="34">
        <f>$L$28/'Fixed data'!$C$7</f>
        <v>-5.3937777777777844E-4</v>
      </c>
      <c r="AX37" s="34">
        <f>$L$28/'Fixed data'!$C$7</f>
        <v>-5.3937777777777844E-4</v>
      </c>
      <c r="AY37" s="34">
        <f>$L$28/'Fixed data'!$C$7</f>
        <v>-5.3937777777777844E-4</v>
      </c>
      <c r="AZ37" s="34">
        <f>$L$28/'Fixed data'!$C$7</f>
        <v>-5.3937777777777844E-4</v>
      </c>
      <c r="BA37" s="34">
        <f>$L$28/'Fixed data'!$C$7</f>
        <v>-5.3937777777777844E-4</v>
      </c>
      <c r="BB37" s="34">
        <f>$L$28/'Fixed data'!$C$7</f>
        <v>-5.3937777777777844E-4</v>
      </c>
      <c r="BC37" s="34">
        <f>$L$28/'Fixed data'!$C$7</f>
        <v>-5.3937777777777844E-4</v>
      </c>
      <c r="BD37" s="34">
        <f>$L$28/'Fixed data'!$C$7</f>
        <v>-5.3937777777777844E-4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-5.3937777777777844E-4</v>
      </c>
      <c r="G60" s="34">
        <f t="shared" si="6"/>
        <v>-1.0787555555555569E-3</v>
      </c>
      <c r="H60" s="34">
        <f t="shared" si="6"/>
        <v>-1.6181333333333352E-3</v>
      </c>
      <c r="I60" s="34">
        <f t="shared" si="6"/>
        <v>-2.1575111111111138E-3</v>
      </c>
      <c r="J60" s="34">
        <f t="shared" si="6"/>
        <v>-2.6968888888888923E-3</v>
      </c>
      <c r="K60" s="34">
        <f t="shared" si="6"/>
        <v>-3.2362666666666709E-3</v>
      </c>
      <c r="L60" s="34">
        <f t="shared" si="6"/>
        <v>-3.7756444444444494E-3</v>
      </c>
      <c r="M60" s="34">
        <f t="shared" si="6"/>
        <v>-4.3150222222222276E-3</v>
      </c>
      <c r="N60" s="34">
        <f t="shared" si="6"/>
        <v>-4.3150222222222276E-3</v>
      </c>
      <c r="O60" s="34">
        <f t="shared" si="6"/>
        <v>-4.3150222222222276E-3</v>
      </c>
      <c r="P60" s="34">
        <f t="shared" si="6"/>
        <v>-4.3150222222222276E-3</v>
      </c>
      <c r="Q60" s="34">
        <f t="shared" si="6"/>
        <v>-4.3150222222222276E-3</v>
      </c>
      <c r="R60" s="34">
        <f t="shared" si="6"/>
        <v>-4.3150222222222276E-3</v>
      </c>
      <c r="S60" s="34">
        <f t="shared" si="6"/>
        <v>-4.3150222222222276E-3</v>
      </c>
      <c r="T60" s="34">
        <f t="shared" si="6"/>
        <v>-4.3150222222222276E-3</v>
      </c>
      <c r="U60" s="34">
        <f t="shared" si="6"/>
        <v>-4.3150222222222276E-3</v>
      </c>
      <c r="V60" s="34">
        <f t="shared" si="6"/>
        <v>-4.3150222222222276E-3</v>
      </c>
      <c r="W60" s="34">
        <f t="shared" si="6"/>
        <v>-4.3150222222222276E-3</v>
      </c>
      <c r="X60" s="34">
        <f t="shared" si="6"/>
        <v>-4.3150222222222276E-3</v>
      </c>
      <c r="Y60" s="34">
        <f t="shared" si="6"/>
        <v>-4.3150222222222276E-3</v>
      </c>
      <c r="Z60" s="34">
        <f t="shared" si="6"/>
        <v>-4.3150222222222276E-3</v>
      </c>
      <c r="AA60" s="34">
        <f t="shared" si="6"/>
        <v>-4.3150222222222276E-3</v>
      </c>
      <c r="AB60" s="34">
        <f t="shared" si="6"/>
        <v>-4.3150222222222276E-3</v>
      </c>
      <c r="AC60" s="34">
        <f t="shared" si="6"/>
        <v>-4.3150222222222276E-3</v>
      </c>
      <c r="AD60" s="34">
        <f t="shared" si="6"/>
        <v>-4.3150222222222276E-3</v>
      </c>
      <c r="AE60" s="34">
        <f t="shared" si="6"/>
        <v>-4.3150222222222276E-3</v>
      </c>
      <c r="AF60" s="34">
        <f t="shared" si="6"/>
        <v>-4.3150222222222276E-3</v>
      </c>
      <c r="AG60" s="34">
        <f t="shared" si="6"/>
        <v>-4.3150222222222276E-3</v>
      </c>
      <c r="AH60" s="34">
        <f t="shared" si="6"/>
        <v>-4.3150222222222276E-3</v>
      </c>
      <c r="AI60" s="34">
        <f t="shared" si="6"/>
        <v>-4.3150222222222276E-3</v>
      </c>
      <c r="AJ60" s="34">
        <f t="shared" si="6"/>
        <v>-4.3150222222222276E-3</v>
      </c>
      <c r="AK60" s="34">
        <f t="shared" si="6"/>
        <v>-4.3150222222222276E-3</v>
      </c>
      <c r="AL60" s="34">
        <f t="shared" si="6"/>
        <v>-4.3150222222222276E-3</v>
      </c>
      <c r="AM60" s="34">
        <f t="shared" si="6"/>
        <v>-4.3150222222222276E-3</v>
      </c>
      <c r="AN60" s="34">
        <f t="shared" si="6"/>
        <v>-4.3150222222222276E-3</v>
      </c>
      <c r="AO60" s="34">
        <f t="shared" si="6"/>
        <v>-4.3150222222222276E-3</v>
      </c>
      <c r="AP60" s="34">
        <f t="shared" si="6"/>
        <v>-4.3150222222222276E-3</v>
      </c>
      <c r="AQ60" s="34">
        <f t="shared" si="6"/>
        <v>-4.3150222222222276E-3</v>
      </c>
      <c r="AR60" s="34">
        <f t="shared" si="6"/>
        <v>-4.3150222222222276E-3</v>
      </c>
      <c r="AS60" s="34">
        <f t="shared" si="6"/>
        <v>-4.3150222222222276E-3</v>
      </c>
      <c r="AT60" s="34">
        <f t="shared" si="6"/>
        <v>-4.3150222222222276E-3</v>
      </c>
      <c r="AU60" s="34">
        <f t="shared" si="6"/>
        <v>-4.3150222222222276E-3</v>
      </c>
      <c r="AV60" s="34">
        <f t="shared" si="6"/>
        <v>-4.3150222222222276E-3</v>
      </c>
      <c r="AW60" s="34">
        <f t="shared" si="6"/>
        <v>-4.3150222222222276E-3</v>
      </c>
      <c r="AX60" s="34">
        <f t="shared" si="6"/>
        <v>-4.3150222222222276E-3</v>
      </c>
      <c r="AY60" s="34">
        <f t="shared" si="6"/>
        <v>-3.7756444444444494E-3</v>
      </c>
      <c r="AZ60" s="34">
        <f t="shared" si="6"/>
        <v>-3.2362666666666709E-3</v>
      </c>
      <c r="BA60" s="34">
        <f t="shared" si="6"/>
        <v>-2.6968888888888923E-3</v>
      </c>
      <c r="BB60" s="34">
        <f t="shared" si="6"/>
        <v>-2.1575111111111138E-3</v>
      </c>
      <c r="BC60" s="34">
        <f t="shared" si="6"/>
        <v>-1.6181333333333352E-3</v>
      </c>
      <c r="BD60" s="34">
        <f t="shared" si="6"/>
        <v>-1.0787555555555569E-3</v>
      </c>
    </row>
    <row r="61" spans="1:56" ht="17.25" hidden="1" customHeight="1" outlineLevel="1" x14ac:dyDescent="0.35">
      <c r="A61" s="115"/>
      <c r="B61" s="9" t="s">
        <v>35</v>
      </c>
      <c r="C61" s="9" t="s">
        <v>62</v>
      </c>
      <c r="D61" s="9" t="s">
        <v>40</v>
      </c>
      <c r="E61" s="34">
        <v>0</v>
      </c>
      <c r="F61" s="34">
        <f>E62</f>
        <v>-2.427200000000003E-2</v>
      </c>
      <c r="G61" s="34">
        <f t="shared" ref="G61:BD61" si="7">F62</f>
        <v>-4.8004622222222279E-2</v>
      </c>
      <c r="H61" s="34">
        <f t="shared" si="7"/>
        <v>-7.1197866666666748E-2</v>
      </c>
      <c r="I61" s="34">
        <f t="shared" si="7"/>
        <v>-9.3851733333333437E-2</v>
      </c>
      <c r="J61" s="34">
        <f t="shared" si="7"/>
        <v>-0.11596622222222236</v>
      </c>
      <c r="K61" s="34">
        <f t="shared" si="7"/>
        <v>-0.13754133333333349</v>
      </c>
      <c r="L61" s="34">
        <f t="shared" si="7"/>
        <v>-0.15857706666666685</v>
      </c>
      <c r="M61" s="34">
        <f t="shared" si="7"/>
        <v>-0.17907342222222244</v>
      </c>
      <c r="N61" s="34">
        <f t="shared" si="7"/>
        <v>-0.17475840000000023</v>
      </c>
      <c r="O61" s="34">
        <f t="shared" si="7"/>
        <v>-0.17044337777777802</v>
      </c>
      <c r="P61" s="34">
        <f t="shared" si="7"/>
        <v>-0.1661283555555558</v>
      </c>
      <c r="Q61" s="34">
        <f t="shared" si="7"/>
        <v>-0.16181333333333359</v>
      </c>
      <c r="R61" s="34">
        <f t="shared" si="7"/>
        <v>-0.15749831111111137</v>
      </c>
      <c r="S61" s="34">
        <f t="shared" si="7"/>
        <v>-0.15318328888888916</v>
      </c>
      <c r="T61" s="34">
        <f t="shared" si="7"/>
        <v>-0.14886826666666694</v>
      </c>
      <c r="U61" s="34">
        <f t="shared" si="7"/>
        <v>-0.14455324444444473</v>
      </c>
      <c r="V61" s="34">
        <f t="shared" si="7"/>
        <v>-0.14023822222222251</v>
      </c>
      <c r="W61" s="34">
        <f t="shared" si="7"/>
        <v>-0.1359232000000003</v>
      </c>
      <c r="X61" s="34">
        <f t="shared" si="7"/>
        <v>-0.13160817777777808</v>
      </c>
      <c r="Y61" s="34">
        <f t="shared" si="7"/>
        <v>-0.12729315555555587</v>
      </c>
      <c r="Z61" s="34">
        <f t="shared" si="7"/>
        <v>-0.12297813333333364</v>
      </c>
      <c r="AA61" s="34">
        <f t="shared" si="7"/>
        <v>-0.11866311111111141</v>
      </c>
      <c r="AB61" s="34">
        <f t="shared" si="7"/>
        <v>-0.11434808888888918</v>
      </c>
      <c r="AC61" s="34">
        <f t="shared" si="7"/>
        <v>-0.11003306666666696</v>
      </c>
      <c r="AD61" s="34">
        <f t="shared" si="7"/>
        <v>-0.10571804444444473</v>
      </c>
      <c r="AE61" s="34">
        <f t="shared" si="7"/>
        <v>-0.1014030222222225</v>
      </c>
      <c r="AF61" s="34">
        <f t="shared" si="7"/>
        <v>-9.7088000000000271E-2</v>
      </c>
      <c r="AG61" s="34">
        <f t="shared" si="7"/>
        <v>-9.2772977777778043E-2</v>
      </c>
      <c r="AH61" s="34">
        <f t="shared" si="7"/>
        <v>-8.8457955555555814E-2</v>
      </c>
      <c r="AI61" s="34">
        <f t="shared" si="7"/>
        <v>-8.4142933333333586E-2</v>
      </c>
      <c r="AJ61" s="34">
        <f t="shared" si="7"/>
        <v>-7.9827911111111358E-2</v>
      </c>
      <c r="AK61" s="34">
        <f t="shared" si="7"/>
        <v>-7.5512888888889129E-2</v>
      </c>
      <c r="AL61" s="34">
        <f t="shared" si="7"/>
        <v>-7.1197866666666901E-2</v>
      </c>
      <c r="AM61" s="34">
        <f t="shared" si="7"/>
        <v>-6.6882844444444672E-2</v>
      </c>
      <c r="AN61" s="34">
        <f t="shared" si="7"/>
        <v>-6.2567822222222444E-2</v>
      </c>
      <c r="AO61" s="34">
        <f t="shared" si="7"/>
        <v>-5.8252800000000216E-2</v>
      </c>
      <c r="AP61" s="34">
        <f t="shared" si="7"/>
        <v>-5.3937777777777987E-2</v>
      </c>
      <c r="AQ61" s="34">
        <f t="shared" si="7"/>
        <v>-4.9622755555555759E-2</v>
      </c>
      <c r="AR61" s="34">
        <f t="shared" si="7"/>
        <v>-4.530773333333353E-2</v>
      </c>
      <c r="AS61" s="34">
        <f t="shared" si="7"/>
        <v>-4.0992711111111302E-2</v>
      </c>
      <c r="AT61" s="34">
        <f t="shared" si="7"/>
        <v>-3.6677688888889073E-2</v>
      </c>
      <c r="AU61" s="34">
        <f t="shared" si="7"/>
        <v>-3.2362666666666845E-2</v>
      </c>
      <c r="AV61" s="34">
        <f t="shared" si="7"/>
        <v>-2.8047644444444617E-2</v>
      </c>
      <c r="AW61" s="34">
        <f t="shared" si="7"/>
        <v>-2.3732622222222388E-2</v>
      </c>
      <c r="AX61" s="34">
        <f t="shared" si="7"/>
        <v>-1.941760000000016E-2</v>
      </c>
      <c r="AY61" s="34">
        <f t="shared" si="7"/>
        <v>-1.5102577777777931E-2</v>
      </c>
      <c r="AZ61" s="34">
        <f t="shared" si="7"/>
        <v>-1.1326933333333481E-2</v>
      </c>
      <c r="BA61" s="34">
        <f t="shared" si="7"/>
        <v>-8.0906666666668101E-3</v>
      </c>
      <c r="BB61" s="34">
        <f t="shared" si="7"/>
        <v>-5.3937777777779174E-3</v>
      </c>
      <c r="BC61" s="34">
        <f t="shared" si="7"/>
        <v>-3.2362666666668036E-3</v>
      </c>
      <c r="BD61" s="34">
        <f t="shared" si="7"/>
        <v>-1.6181333333334684E-3</v>
      </c>
    </row>
    <row r="62" spans="1:56" ht="16.5" hidden="1" customHeight="1" outlineLevel="1" x14ac:dyDescent="0.3">
      <c r="A62" s="115"/>
      <c r="B62" s="9" t="s">
        <v>34</v>
      </c>
      <c r="C62" s="9" t="s">
        <v>68</v>
      </c>
      <c r="D62" s="9" t="s">
        <v>40</v>
      </c>
      <c r="E62" s="34">
        <f t="shared" ref="E62:BD62" si="8">E28-E60+E61</f>
        <v>-2.427200000000003E-2</v>
      </c>
      <c r="F62" s="34">
        <f t="shared" si="8"/>
        <v>-4.8004622222222279E-2</v>
      </c>
      <c r="G62" s="34">
        <f t="shared" si="8"/>
        <v>-7.1197866666666748E-2</v>
      </c>
      <c r="H62" s="34">
        <f t="shared" si="8"/>
        <v>-9.3851733333333437E-2</v>
      </c>
      <c r="I62" s="34">
        <f t="shared" si="8"/>
        <v>-0.11596622222222236</v>
      </c>
      <c r="J62" s="34">
        <f t="shared" si="8"/>
        <v>-0.13754133333333349</v>
      </c>
      <c r="K62" s="34">
        <f t="shared" si="8"/>
        <v>-0.15857706666666685</v>
      </c>
      <c r="L62" s="34">
        <f t="shared" si="8"/>
        <v>-0.17907342222222244</v>
      </c>
      <c r="M62" s="34">
        <f t="shared" si="8"/>
        <v>-0.17475840000000023</v>
      </c>
      <c r="N62" s="34">
        <f t="shared" si="8"/>
        <v>-0.17044337777777802</v>
      </c>
      <c r="O62" s="34">
        <f t="shared" si="8"/>
        <v>-0.1661283555555558</v>
      </c>
      <c r="P62" s="34">
        <f t="shared" si="8"/>
        <v>-0.16181333333333359</v>
      </c>
      <c r="Q62" s="34">
        <f t="shared" si="8"/>
        <v>-0.15749831111111137</v>
      </c>
      <c r="R62" s="34">
        <f t="shared" si="8"/>
        <v>-0.15318328888888916</v>
      </c>
      <c r="S62" s="34">
        <f t="shared" si="8"/>
        <v>-0.14886826666666694</v>
      </c>
      <c r="T62" s="34">
        <f t="shared" si="8"/>
        <v>-0.14455324444444473</v>
      </c>
      <c r="U62" s="34">
        <f t="shared" si="8"/>
        <v>-0.14023822222222251</v>
      </c>
      <c r="V62" s="34">
        <f t="shared" si="8"/>
        <v>-0.1359232000000003</v>
      </c>
      <c r="W62" s="34">
        <f t="shared" si="8"/>
        <v>-0.13160817777777808</v>
      </c>
      <c r="X62" s="34">
        <f t="shared" si="8"/>
        <v>-0.12729315555555587</v>
      </c>
      <c r="Y62" s="34">
        <f t="shared" si="8"/>
        <v>-0.12297813333333364</v>
      </c>
      <c r="Z62" s="34">
        <f t="shared" si="8"/>
        <v>-0.11866311111111141</v>
      </c>
      <c r="AA62" s="34">
        <f t="shared" si="8"/>
        <v>-0.11434808888888918</v>
      </c>
      <c r="AB62" s="34">
        <f t="shared" si="8"/>
        <v>-0.11003306666666696</v>
      </c>
      <c r="AC62" s="34">
        <f t="shared" si="8"/>
        <v>-0.10571804444444473</v>
      </c>
      <c r="AD62" s="34">
        <f t="shared" si="8"/>
        <v>-0.1014030222222225</v>
      </c>
      <c r="AE62" s="34">
        <f t="shared" si="8"/>
        <v>-9.7088000000000271E-2</v>
      </c>
      <c r="AF62" s="34">
        <f t="shared" si="8"/>
        <v>-9.2772977777778043E-2</v>
      </c>
      <c r="AG62" s="34">
        <f t="shared" si="8"/>
        <v>-8.8457955555555814E-2</v>
      </c>
      <c r="AH62" s="34">
        <f t="shared" si="8"/>
        <v>-8.4142933333333586E-2</v>
      </c>
      <c r="AI62" s="34">
        <f t="shared" si="8"/>
        <v>-7.9827911111111358E-2</v>
      </c>
      <c r="AJ62" s="34">
        <f t="shared" si="8"/>
        <v>-7.5512888888889129E-2</v>
      </c>
      <c r="AK62" s="34">
        <f t="shared" si="8"/>
        <v>-7.1197866666666901E-2</v>
      </c>
      <c r="AL62" s="34">
        <f t="shared" si="8"/>
        <v>-6.6882844444444672E-2</v>
      </c>
      <c r="AM62" s="34">
        <f t="shared" si="8"/>
        <v>-6.2567822222222444E-2</v>
      </c>
      <c r="AN62" s="34">
        <f t="shared" si="8"/>
        <v>-5.8252800000000216E-2</v>
      </c>
      <c r="AO62" s="34">
        <f t="shared" si="8"/>
        <v>-5.3937777777777987E-2</v>
      </c>
      <c r="AP62" s="34">
        <f t="shared" si="8"/>
        <v>-4.9622755555555759E-2</v>
      </c>
      <c r="AQ62" s="34">
        <f t="shared" si="8"/>
        <v>-4.530773333333353E-2</v>
      </c>
      <c r="AR62" s="34">
        <f t="shared" si="8"/>
        <v>-4.0992711111111302E-2</v>
      </c>
      <c r="AS62" s="34">
        <f t="shared" si="8"/>
        <v>-3.6677688888889073E-2</v>
      </c>
      <c r="AT62" s="34">
        <f t="shared" si="8"/>
        <v>-3.2362666666666845E-2</v>
      </c>
      <c r="AU62" s="34">
        <f t="shared" si="8"/>
        <v>-2.8047644444444617E-2</v>
      </c>
      <c r="AV62" s="34">
        <f t="shared" si="8"/>
        <v>-2.3732622222222388E-2</v>
      </c>
      <c r="AW62" s="34">
        <f t="shared" si="8"/>
        <v>-1.941760000000016E-2</v>
      </c>
      <c r="AX62" s="34">
        <f t="shared" si="8"/>
        <v>-1.5102577777777931E-2</v>
      </c>
      <c r="AY62" s="34">
        <f t="shared" si="8"/>
        <v>-1.1326933333333481E-2</v>
      </c>
      <c r="AZ62" s="34">
        <f t="shared" si="8"/>
        <v>-8.0906666666668101E-3</v>
      </c>
      <c r="BA62" s="34">
        <f t="shared" si="8"/>
        <v>-5.3937777777779174E-3</v>
      </c>
      <c r="BB62" s="34">
        <f t="shared" si="8"/>
        <v>-3.2362666666668036E-3</v>
      </c>
      <c r="BC62" s="34">
        <f t="shared" si="8"/>
        <v>-1.6181333333334684E-3</v>
      </c>
      <c r="BD62" s="34">
        <f t="shared" si="8"/>
        <v>-5.3937777777791148E-4</v>
      </c>
    </row>
    <row r="63" spans="1:56" ht="16.5" collapsed="1" x14ac:dyDescent="0.3">
      <c r="A63" s="115"/>
      <c r="B63" s="9" t="s">
        <v>8</v>
      </c>
      <c r="C63" s="11" t="s">
        <v>67</v>
      </c>
      <c r="D63" s="9" t="s">
        <v>40</v>
      </c>
      <c r="E63" s="34">
        <f>AVERAGE(E61:E62)*'Fixed data'!$C$3</f>
        <v>-5.8616880000000079E-4</v>
      </c>
      <c r="F63" s="34">
        <f>AVERAGE(F61:F62)*'Fixed data'!$C$3</f>
        <v>-1.7454804266666688E-3</v>
      </c>
      <c r="G63" s="34">
        <f>AVERAGE(G61:G62)*'Fixed data'!$C$3</f>
        <v>-2.8787401066666701E-3</v>
      </c>
      <c r="H63" s="34">
        <f>AVERAGE(H61:H62)*'Fixed data'!$C$3</f>
        <v>-3.9859478400000046E-3</v>
      </c>
      <c r="I63" s="34">
        <f>AVERAGE(I61:I62)*'Fixed data'!$C$3</f>
        <v>-5.0671036266666724E-3</v>
      </c>
      <c r="J63" s="34">
        <f>AVERAGE(J61:J62)*'Fixed data'!$C$3</f>
        <v>-6.1222074666666734E-3</v>
      </c>
      <c r="K63" s="34">
        <f>AVERAGE(K61:K62)*'Fixed data'!$C$3</f>
        <v>-7.1512593600000082E-3</v>
      </c>
      <c r="L63" s="34">
        <f>AVERAGE(L61:L62)*'Fixed data'!$C$3</f>
        <v>-8.1542593066666769E-3</v>
      </c>
      <c r="M63" s="34">
        <f>AVERAGE(M61:M62)*'Fixed data'!$C$3</f>
        <v>-8.545038506666677E-3</v>
      </c>
      <c r="N63" s="34">
        <f>AVERAGE(N61:N62)*'Fixed data'!$C$3</f>
        <v>-8.3366229333333465E-3</v>
      </c>
      <c r="O63" s="34">
        <f>AVERAGE(O61:O62)*'Fixed data'!$C$3</f>
        <v>-8.1282073600000108E-3</v>
      </c>
      <c r="P63" s="34">
        <f>AVERAGE(P61:P62)*'Fixed data'!$C$3</f>
        <v>-7.9197917866666804E-3</v>
      </c>
      <c r="Q63" s="34">
        <f>AVERAGE(Q61:Q62)*'Fixed data'!$C$3</f>
        <v>-7.7113762133333456E-3</v>
      </c>
      <c r="R63" s="34">
        <f>AVERAGE(R61:R62)*'Fixed data'!$C$3</f>
        <v>-7.5029606400000143E-3</v>
      </c>
      <c r="S63" s="34">
        <f>AVERAGE(S61:S62)*'Fixed data'!$C$3</f>
        <v>-7.2945450666666795E-3</v>
      </c>
      <c r="T63" s="34">
        <f>AVERAGE(T61:T62)*'Fixed data'!$C$3</f>
        <v>-7.0861294933333482E-3</v>
      </c>
      <c r="U63" s="34">
        <f>AVERAGE(U61:U62)*'Fixed data'!$C$3</f>
        <v>-6.8777139200000134E-3</v>
      </c>
      <c r="V63" s="34">
        <f>AVERAGE(V61:V62)*'Fixed data'!$C$3</f>
        <v>-6.6692983466666821E-3</v>
      </c>
      <c r="W63" s="34">
        <f>AVERAGE(W61:W62)*'Fixed data'!$C$3</f>
        <v>-6.4608827733333473E-3</v>
      </c>
      <c r="X63" s="34">
        <f>AVERAGE(X61:X62)*'Fixed data'!$C$3</f>
        <v>-6.2524672000000159E-3</v>
      </c>
      <c r="Y63" s="34">
        <f>AVERAGE(Y61:Y62)*'Fixed data'!$C$3</f>
        <v>-6.044051626666682E-3</v>
      </c>
      <c r="Z63" s="34">
        <f>AVERAGE(Z61:Z62)*'Fixed data'!$C$3</f>
        <v>-5.835636053333349E-3</v>
      </c>
      <c r="AA63" s="34">
        <f>AVERAGE(AA61:AA62)*'Fixed data'!$C$3</f>
        <v>-5.6272204800000142E-3</v>
      </c>
      <c r="AB63" s="34">
        <f>AVERAGE(AB61:AB62)*'Fixed data'!$C$3</f>
        <v>-5.4188049066666811E-3</v>
      </c>
      <c r="AC63" s="34">
        <f>AVERAGE(AC61:AC62)*'Fixed data'!$C$3</f>
        <v>-5.2103893333333472E-3</v>
      </c>
      <c r="AD63" s="34">
        <f>AVERAGE(AD61:AD62)*'Fixed data'!$C$3</f>
        <v>-5.0019737600000141E-3</v>
      </c>
      <c r="AE63" s="34">
        <f>AVERAGE(AE61:AE62)*'Fixed data'!$C$3</f>
        <v>-4.7935581866666802E-3</v>
      </c>
      <c r="AF63" s="34">
        <f>AVERAGE(AF61:AF62)*'Fixed data'!$C$3</f>
        <v>-4.5851426133333472E-3</v>
      </c>
      <c r="AG63" s="34">
        <f>AVERAGE(AG61:AG62)*'Fixed data'!$C$3</f>
        <v>-4.3767270400000124E-3</v>
      </c>
      <c r="AH63" s="34">
        <f>AVERAGE(AH61:AH62)*'Fixed data'!$C$3</f>
        <v>-4.1683114666666793E-3</v>
      </c>
      <c r="AI63" s="34">
        <f>AVERAGE(AI61:AI62)*'Fixed data'!$C$3</f>
        <v>-3.9598958933333454E-3</v>
      </c>
      <c r="AJ63" s="34">
        <f>AVERAGE(AJ61:AJ62)*'Fixed data'!$C$3</f>
        <v>-3.7514803200000123E-3</v>
      </c>
      <c r="AK63" s="34">
        <f>AVERAGE(AK61:AK62)*'Fixed data'!$C$3</f>
        <v>-3.543064746666678E-3</v>
      </c>
      <c r="AL63" s="34">
        <f>AVERAGE(AL61:AL62)*'Fixed data'!$C$3</f>
        <v>-3.3346491733333449E-3</v>
      </c>
      <c r="AM63" s="34">
        <f>AVERAGE(AM61:AM62)*'Fixed data'!$C$3</f>
        <v>-3.1262336000000106E-3</v>
      </c>
      <c r="AN63" s="34">
        <f>AVERAGE(AN61:AN62)*'Fixed data'!$C$3</f>
        <v>-2.9178180266666775E-3</v>
      </c>
      <c r="AO63" s="34">
        <f>AVERAGE(AO61:AO62)*'Fixed data'!$C$3</f>
        <v>-2.7094024533333436E-3</v>
      </c>
      <c r="AP63" s="34">
        <f>AVERAGE(AP61:AP62)*'Fixed data'!$C$3</f>
        <v>-2.5009868800000101E-3</v>
      </c>
      <c r="AQ63" s="34">
        <f>AVERAGE(AQ61:AQ62)*'Fixed data'!$C$3</f>
        <v>-2.2925713066666766E-3</v>
      </c>
      <c r="AR63" s="34">
        <f>AVERAGE(AR61:AR62)*'Fixed data'!$C$3</f>
        <v>-2.0841557333333427E-3</v>
      </c>
      <c r="AS63" s="34">
        <f>AVERAGE(AS61:AS62)*'Fixed data'!$C$3</f>
        <v>-1.8757401600000092E-3</v>
      </c>
      <c r="AT63" s="34">
        <f>AVERAGE(AT61:AT62)*'Fixed data'!$C$3</f>
        <v>-1.6673245866666755E-3</v>
      </c>
      <c r="AU63" s="34">
        <f>AVERAGE(AU61:AU62)*'Fixed data'!$C$3</f>
        <v>-1.4589090133333418E-3</v>
      </c>
      <c r="AV63" s="34">
        <f>AVERAGE(AV61:AV62)*'Fixed data'!$C$3</f>
        <v>-1.2504934400000083E-3</v>
      </c>
      <c r="AW63" s="34">
        <f>AVERAGE(AW61:AW62)*'Fixed data'!$C$3</f>
        <v>-1.0420778666666746E-3</v>
      </c>
      <c r="AX63" s="34">
        <f>AVERAGE(AX61:AX62)*'Fixed data'!$C$3</f>
        <v>-8.336622933333409E-4</v>
      </c>
      <c r="AY63" s="34">
        <f>AVERAGE(AY61:AY62)*'Fixed data'!$C$3</f>
        <v>-6.3827269333334067E-4</v>
      </c>
      <c r="AZ63" s="34">
        <f>AVERAGE(AZ61:AZ62)*'Fixed data'!$C$3</f>
        <v>-4.6893504000000707E-4</v>
      </c>
      <c r="BA63" s="34">
        <f>AVERAGE(BA61:BA62)*'Fixed data'!$C$3</f>
        <v>-3.2564933333334016E-4</v>
      </c>
      <c r="BB63" s="34">
        <f>AVERAGE(BB61:BB62)*'Fixed data'!$C$3</f>
        <v>-2.0841557333334002E-4</v>
      </c>
      <c r="BC63" s="34">
        <f>AVERAGE(BC61:BC62)*'Fixed data'!$C$3</f>
        <v>-1.1723376000000658E-4</v>
      </c>
      <c r="BD63" s="34">
        <f>AVERAGE(BD61:BD62)*'Fixed data'!$C$3</f>
        <v>-5.2103893333339823E-5</v>
      </c>
    </row>
    <row r="64" spans="1:56" ht="15.75" thickBot="1" x14ac:dyDescent="0.35">
      <c r="A64" s="114"/>
      <c r="B64" s="12" t="s">
        <v>94</v>
      </c>
      <c r="C64" s="12" t="s">
        <v>45</v>
      </c>
      <c r="D64" s="12" t="s">
        <v>40</v>
      </c>
      <c r="E64" s="53">
        <f t="shared" ref="E64:BD64" si="9">E29+E60+E63</f>
        <v>-6.6541688000000048E-3</v>
      </c>
      <c r="F64" s="53">
        <f t="shared" si="9"/>
        <v>-8.3528582044444522E-3</v>
      </c>
      <c r="G64" s="53">
        <f t="shared" si="9"/>
        <v>-1.0025495662222231E-2</v>
      </c>
      <c r="H64" s="53">
        <f t="shared" si="9"/>
        <v>-1.1672081173333345E-2</v>
      </c>
      <c r="I64" s="53">
        <f t="shared" si="9"/>
        <v>-1.3292614737777791E-2</v>
      </c>
      <c r="J64" s="53">
        <f t="shared" si="9"/>
        <v>-1.488709635555557E-2</v>
      </c>
      <c r="K64" s="53">
        <f t="shared" si="9"/>
        <v>-1.6455526026666684E-2</v>
      </c>
      <c r="L64" s="53">
        <f t="shared" si="9"/>
        <v>-1.7997903751111131E-2</v>
      </c>
      <c r="M64" s="53">
        <f t="shared" si="9"/>
        <v>-1.2860060728888904E-2</v>
      </c>
      <c r="N64" s="53">
        <f t="shared" si="9"/>
        <v>-1.2651645155555575E-2</v>
      </c>
      <c r="O64" s="53">
        <f t="shared" si="9"/>
        <v>-1.2443229582222239E-2</v>
      </c>
      <c r="P64" s="53">
        <f t="shared" si="9"/>
        <v>-1.2234814008888907E-2</v>
      </c>
      <c r="Q64" s="53">
        <f t="shared" si="9"/>
        <v>-1.2026398435555573E-2</v>
      </c>
      <c r="R64" s="53">
        <f t="shared" si="9"/>
        <v>-1.1817982862222243E-2</v>
      </c>
      <c r="S64" s="53">
        <f t="shared" si="9"/>
        <v>-1.1609567288888907E-2</v>
      </c>
      <c r="T64" s="53">
        <f t="shared" si="9"/>
        <v>-1.1401151715555575E-2</v>
      </c>
      <c r="U64" s="53">
        <f t="shared" si="9"/>
        <v>-1.1192736142222241E-2</v>
      </c>
      <c r="V64" s="53">
        <f t="shared" si="9"/>
        <v>-1.098432056888891E-2</v>
      </c>
      <c r="W64" s="53">
        <f t="shared" si="9"/>
        <v>-1.0775904995555575E-2</v>
      </c>
      <c r="X64" s="53">
        <f t="shared" si="9"/>
        <v>-1.0567489422222243E-2</v>
      </c>
      <c r="Y64" s="53">
        <f t="shared" si="9"/>
        <v>-1.035907384888891E-2</v>
      </c>
      <c r="Z64" s="53">
        <f t="shared" si="9"/>
        <v>-1.0150658275555577E-2</v>
      </c>
      <c r="AA64" s="53">
        <f t="shared" si="9"/>
        <v>-9.9422427022222426E-3</v>
      </c>
      <c r="AB64" s="53">
        <f t="shared" si="9"/>
        <v>-9.7338271288889087E-3</v>
      </c>
      <c r="AC64" s="53">
        <f t="shared" si="9"/>
        <v>-9.5254115555555748E-3</v>
      </c>
      <c r="AD64" s="53">
        <f t="shared" si="9"/>
        <v>-9.3169959822222426E-3</v>
      </c>
      <c r="AE64" s="53">
        <f t="shared" si="9"/>
        <v>-9.1085804088889069E-3</v>
      </c>
      <c r="AF64" s="53">
        <f t="shared" si="9"/>
        <v>-8.9001648355555747E-3</v>
      </c>
      <c r="AG64" s="53">
        <f t="shared" si="9"/>
        <v>-8.6917492622222391E-3</v>
      </c>
      <c r="AH64" s="53">
        <f t="shared" si="9"/>
        <v>-8.4833336888889069E-3</v>
      </c>
      <c r="AI64" s="53">
        <f t="shared" si="9"/>
        <v>-8.274918115555573E-3</v>
      </c>
      <c r="AJ64" s="53">
        <f t="shared" si="9"/>
        <v>-8.066502542222239E-3</v>
      </c>
      <c r="AK64" s="53">
        <f t="shared" si="9"/>
        <v>-7.8580869688889051E-3</v>
      </c>
      <c r="AL64" s="53">
        <f t="shared" si="9"/>
        <v>-7.6496713955555729E-3</v>
      </c>
      <c r="AM64" s="53">
        <f t="shared" si="9"/>
        <v>-7.4412558222222381E-3</v>
      </c>
      <c r="AN64" s="53">
        <f t="shared" si="9"/>
        <v>-7.2328402488889051E-3</v>
      </c>
      <c r="AO64" s="53">
        <f t="shared" si="9"/>
        <v>-7.0244246755555712E-3</v>
      </c>
      <c r="AP64" s="53">
        <f t="shared" si="9"/>
        <v>-6.8160091022222372E-3</v>
      </c>
      <c r="AQ64" s="53">
        <f t="shared" si="9"/>
        <v>-6.6075935288889042E-3</v>
      </c>
      <c r="AR64" s="53">
        <f t="shared" si="9"/>
        <v>-6.3991779555555703E-3</v>
      </c>
      <c r="AS64" s="53">
        <f t="shared" si="9"/>
        <v>-6.1907623822222372E-3</v>
      </c>
      <c r="AT64" s="53">
        <f t="shared" si="9"/>
        <v>-5.9823468088889033E-3</v>
      </c>
      <c r="AU64" s="53">
        <f t="shared" si="9"/>
        <v>-5.7739312355555693E-3</v>
      </c>
      <c r="AV64" s="53">
        <f t="shared" si="9"/>
        <v>-5.5655156622222354E-3</v>
      </c>
      <c r="AW64" s="53">
        <f t="shared" si="9"/>
        <v>-5.3571000888889024E-3</v>
      </c>
      <c r="AX64" s="53">
        <f t="shared" si="9"/>
        <v>-5.1486845155555684E-3</v>
      </c>
      <c r="AY64" s="53">
        <f t="shared" si="9"/>
        <v>-4.4139171377777899E-3</v>
      </c>
      <c r="AZ64" s="53">
        <f t="shared" si="9"/>
        <v>-3.7052017066666778E-3</v>
      </c>
      <c r="BA64" s="53">
        <f t="shared" si="9"/>
        <v>-3.0225382222222323E-3</v>
      </c>
      <c r="BB64" s="53">
        <f t="shared" si="9"/>
        <v>-2.3659266844444538E-3</v>
      </c>
      <c r="BC64" s="53">
        <f t="shared" si="9"/>
        <v>-1.7353670933333417E-3</v>
      </c>
      <c r="BD64" s="53">
        <f t="shared" si="9"/>
        <v>-1.1308594488888967E-3</v>
      </c>
    </row>
    <row r="65" spans="1:56" ht="12.75" customHeight="1" x14ac:dyDescent="0.3">
      <c r="A65" s="175" t="s">
        <v>229</v>
      </c>
      <c r="B65" s="9" t="s">
        <v>36</v>
      </c>
      <c r="D65" s="4" t="s">
        <v>40</v>
      </c>
      <c r="E65" s="34">
        <f>'Fixed data'!$G$6*E86/1000000</f>
        <v>0</v>
      </c>
      <c r="F65" s="34">
        <f>'Fixed data'!$G$6*F86/1000000</f>
        <v>6.9136946226338702E-4</v>
      </c>
      <c r="G65" s="34">
        <f>'Fixed data'!$G$6*G86/1000000</f>
        <v>6.9136946226338702E-4</v>
      </c>
      <c r="H65" s="34">
        <f>'Fixed data'!$G$6*H86/1000000</f>
        <v>6.9136946226338702E-4</v>
      </c>
      <c r="I65" s="34">
        <f>'Fixed data'!$G$6*I86/1000000</f>
        <v>6.9136946226338702E-4</v>
      </c>
      <c r="J65" s="34">
        <f>'Fixed data'!$G$6*J86/1000000</f>
        <v>6.9136946226338702E-4</v>
      </c>
      <c r="K65" s="34">
        <f>'Fixed data'!$G$6*K86/1000000</f>
        <v>6.9136946226338702E-4</v>
      </c>
      <c r="L65" s="34">
        <f>'Fixed data'!$G$6*L86/1000000</f>
        <v>6.9136946226338702E-4</v>
      </c>
      <c r="M65" s="34">
        <f>'Fixed data'!$G$6*M86/1000000</f>
        <v>6.9136946226338702E-4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5.3485274228729812E-5</v>
      </c>
      <c r="G66" s="34">
        <f>G87*'Fixed data'!J$5/1000000</f>
        <v>5.5186987499094259E-5</v>
      </c>
      <c r="H66" s="34">
        <f>H87*'Fixed data'!K$5/1000000</f>
        <v>5.6900036536584909E-5</v>
      </c>
      <c r="I66" s="34">
        <f>I87*'Fixed data'!L$5/1000000</f>
        <v>5.8672920419688251E-5</v>
      </c>
      <c r="J66" s="34">
        <f>J87*'Fixed data'!M$5/1000000</f>
        <v>1.0130698052725536E-4</v>
      </c>
      <c r="K66" s="34">
        <f>K87*'Fixed data'!N$5/1000000</f>
        <v>1.4094029579310186E-4</v>
      </c>
      <c r="L66" s="34">
        <f>L87*'Fixed data'!O$5/1000000</f>
        <v>1.7757286621722769E-4</v>
      </c>
      <c r="M66" s="34">
        <f>M87*'Fixed data'!P$5/1000000</f>
        <v>2.1120469179963295E-4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7.4485473649211684E-4</v>
      </c>
      <c r="G76" s="53">
        <f t="shared" si="10"/>
        <v>7.4655644976248127E-4</v>
      </c>
      <c r="H76" s="53">
        <f t="shared" si="10"/>
        <v>7.482694987999719E-4</v>
      </c>
      <c r="I76" s="53">
        <f t="shared" si="10"/>
        <v>7.5004238268307525E-4</v>
      </c>
      <c r="J76" s="53">
        <f t="shared" si="10"/>
        <v>7.9267644279064234E-4</v>
      </c>
      <c r="K76" s="53">
        <f t="shared" si="10"/>
        <v>8.3230975805648894E-4</v>
      </c>
      <c r="L76" s="53">
        <f t="shared" si="10"/>
        <v>8.6894232848061471E-4</v>
      </c>
      <c r="M76" s="53">
        <f t="shared" si="10"/>
        <v>9.0257415406302E-4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-6.6541688000000048E-3</v>
      </c>
      <c r="F77" s="54">
        <f>IF('Fixed data'!$G$19=FALSE,F64+F76,F64)</f>
        <v>-7.6080034679523352E-3</v>
      </c>
      <c r="G77" s="54">
        <f>IF('Fixed data'!$G$19=FALSE,G64+G76,G64)</f>
        <v>-9.2789392124597494E-3</v>
      </c>
      <c r="H77" s="54">
        <f>IF('Fixed data'!$G$19=FALSE,H64+H76,H64)</f>
        <v>-1.0923811674533374E-2</v>
      </c>
      <c r="I77" s="54">
        <f>IF('Fixed data'!$G$19=FALSE,I64+I76,I64)</f>
        <v>-1.2542572355094716E-2</v>
      </c>
      <c r="J77" s="54">
        <f>IF('Fixed data'!$G$19=FALSE,J64+J76,J64)</f>
        <v>-1.4094419912764928E-2</v>
      </c>
      <c r="K77" s="54">
        <f>IF('Fixed data'!$G$19=FALSE,K64+K76,K64)</f>
        <v>-1.5623216268610195E-2</v>
      </c>
      <c r="L77" s="54">
        <f>IF('Fixed data'!$G$19=FALSE,L64+L76,L64)</f>
        <v>-1.7128961422630515E-2</v>
      </c>
      <c r="M77" s="54">
        <f>IF('Fixed data'!$G$19=FALSE,M64+M76,M64)</f>
        <v>-1.1957486574825883E-2</v>
      </c>
      <c r="N77" s="54">
        <f>IF('Fixed data'!$G$19=FALSE,N64+N76,N64)</f>
        <v>-1.2651645155555575E-2</v>
      </c>
      <c r="O77" s="54">
        <f>IF('Fixed data'!$G$19=FALSE,O64+O76,O64)</f>
        <v>-1.2443229582222239E-2</v>
      </c>
      <c r="P77" s="54">
        <f>IF('Fixed data'!$G$19=FALSE,P64+P76,P64)</f>
        <v>-1.2234814008888907E-2</v>
      </c>
      <c r="Q77" s="54">
        <f>IF('Fixed data'!$G$19=FALSE,Q64+Q76,Q64)</f>
        <v>-1.2026398435555573E-2</v>
      </c>
      <c r="R77" s="54">
        <f>IF('Fixed data'!$G$19=FALSE,R64+R76,R64)</f>
        <v>-1.1817982862222243E-2</v>
      </c>
      <c r="S77" s="54">
        <f>IF('Fixed data'!$G$19=FALSE,S64+S76,S64)</f>
        <v>-1.1609567288888907E-2</v>
      </c>
      <c r="T77" s="54">
        <f>IF('Fixed data'!$G$19=FALSE,T64+T76,T64)</f>
        <v>-1.1401151715555575E-2</v>
      </c>
      <c r="U77" s="54">
        <f>IF('Fixed data'!$G$19=FALSE,U64+U76,U64)</f>
        <v>-1.1192736142222241E-2</v>
      </c>
      <c r="V77" s="54">
        <f>IF('Fixed data'!$G$19=FALSE,V64+V76,V64)</f>
        <v>-1.098432056888891E-2</v>
      </c>
      <c r="W77" s="54">
        <f>IF('Fixed data'!$G$19=FALSE,W64+W76,W64)</f>
        <v>-1.0775904995555575E-2</v>
      </c>
      <c r="X77" s="54">
        <f>IF('Fixed data'!$G$19=FALSE,X64+X76,X64)</f>
        <v>-1.0567489422222243E-2</v>
      </c>
      <c r="Y77" s="54">
        <f>IF('Fixed data'!$G$19=FALSE,Y64+Y76,Y64)</f>
        <v>-1.035907384888891E-2</v>
      </c>
      <c r="Z77" s="54">
        <f>IF('Fixed data'!$G$19=FALSE,Z64+Z76,Z64)</f>
        <v>-1.0150658275555577E-2</v>
      </c>
      <c r="AA77" s="54">
        <f>IF('Fixed data'!$G$19=FALSE,AA64+AA76,AA64)</f>
        <v>-9.9422427022222426E-3</v>
      </c>
      <c r="AB77" s="54">
        <f>IF('Fixed data'!$G$19=FALSE,AB64+AB76,AB64)</f>
        <v>-9.7338271288889087E-3</v>
      </c>
      <c r="AC77" s="54">
        <f>IF('Fixed data'!$G$19=FALSE,AC64+AC76,AC64)</f>
        <v>-9.5254115555555748E-3</v>
      </c>
      <c r="AD77" s="54">
        <f>IF('Fixed data'!$G$19=FALSE,AD64+AD76,AD64)</f>
        <v>-9.3169959822222426E-3</v>
      </c>
      <c r="AE77" s="54">
        <f>IF('Fixed data'!$G$19=FALSE,AE64+AE76,AE64)</f>
        <v>-9.1085804088889069E-3</v>
      </c>
      <c r="AF77" s="54">
        <f>IF('Fixed data'!$G$19=FALSE,AF64+AF76,AF64)</f>
        <v>-8.9001648355555747E-3</v>
      </c>
      <c r="AG77" s="54">
        <f>IF('Fixed data'!$G$19=FALSE,AG64+AG76,AG64)</f>
        <v>-8.6917492622222391E-3</v>
      </c>
      <c r="AH77" s="54">
        <f>IF('Fixed data'!$G$19=FALSE,AH64+AH76,AH64)</f>
        <v>-8.4833336888889069E-3</v>
      </c>
      <c r="AI77" s="54">
        <f>IF('Fixed data'!$G$19=FALSE,AI64+AI76,AI64)</f>
        <v>-8.274918115555573E-3</v>
      </c>
      <c r="AJ77" s="54">
        <f>IF('Fixed data'!$G$19=FALSE,AJ64+AJ76,AJ64)</f>
        <v>-8.066502542222239E-3</v>
      </c>
      <c r="AK77" s="54">
        <f>IF('Fixed data'!$G$19=FALSE,AK64+AK76,AK64)</f>
        <v>-7.8580869688889051E-3</v>
      </c>
      <c r="AL77" s="54">
        <f>IF('Fixed data'!$G$19=FALSE,AL64+AL76,AL64)</f>
        <v>-7.6496713955555729E-3</v>
      </c>
      <c r="AM77" s="54">
        <f>IF('Fixed data'!$G$19=FALSE,AM64+AM76,AM64)</f>
        <v>-7.4412558222222381E-3</v>
      </c>
      <c r="AN77" s="54">
        <f>IF('Fixed data'!$G$19=FALSE,AN64+AN76,AN64)</f>
        <v>-7.2328402488889051E-3</v>
      </c>
      <c r="AO77" s="54">
        <f>IF('Fixed data'!$G$19=FALSE,AO64+AO76,AO64)</f>
        <v>-7.0244246755555712E-3</v>
      </c>
      <c r="AP77" s="54">
        <f>IF('Fixed data'!$G$19=FALSE,AP64+AP76,AP64)</f>
        <v>-6.8160091022222372E-3</v>
      </c>
      <c r="AQ77" s="54">
        <f>IF('Fixed data'!$G$19=FALSE,AQ64+AQ76,AQ64)</f>
        <v>-6.6075935288889042E-3</v>
      </c>
      <c r="AR77" s="54">
        <f>IF('Fixed data'!$G$19=FALSE,AR64+AR76,AR64)</f>
        <v>-6.3991779555555703E-3</v>
      </c>
      <c r="AS77" s="54">
        <f>IF('Fixed data'!$G$19=FALSE,AS64+AS76,AS64)</f>
        <v>-6.1907623822222372E-3</v>
      </c>
      <c r="AT77" s="54">
        <f>IF('Fixed data'!$G$19=FALSE,AT64+AT76,AT64)</f>
        <v>-5.9823468088889033E-3</v>
      </c>
      <c r="AU77" s="54">
        <f>IF('Fixed data'!$G$19=FALSE,AU64+AU76,AU64)</f>
        <v>-5.7739312355555693E-3</v>
      </c>
      <c r="AV77" s="54">
        <f>IF('Fixed data'!$G$19=FALSE,AV64+AV76,AV64)</f>
        <v>-5.5655156622222354E-3</v>
      </c>
      <c r="AW77" s="54">
        <f>IF('Fixed data'!$G$19=FALSE,AW64+AW76,AW64)</f>
        <v>-5.3571000888889024E-3</v>
      </c>
      <c r="AX77" s="54">
        <f>IF('Fixed data'!$G$19=FALSE,AX64+AX76,AX64)</f>
        <v>-5.1486845155555684E-3</v>
      </c>
      <c r="AY77" s="54">
        <f>IF('Fixed data'!$G$19=FALSE,AY64+AY76,AY64)</f>
        <v>-4.4139171377777899E-3</v>
      </c>
      <c r="AZ77" s="54">
        <f>IF('Fixed data'!$G$19=FALSE,AZ64+AZ76,AZ64)</f>
        <v>-3.7052017066666778E-3</v>
      </c>
      <c r="BA77" s="54">
        <f>IF('Fixed data'!$G$19=FALSE,BA64+BA76,BA64)</f>
        <v>-3.0225382222222323E-3</v>
      </c>
      <c r="BB77" s="54">
        <f>IF('Fixed data'!$G$19=FALSE,BB64+BB76,BB64)</f>
        <v>-2.3659266844444538E-3</v>
      </c>
      <c r="BC77" s="54">
        <f>IF('Fixed data'!$G$19=FALSE,BC64+BC76,BC64)</f>
        <v>-1.7353670933333417E-3</v>
      </c>
      <c r="BD77" s="54">
        <f>IF('Fixed data'!$G$19=FALSE,BD64+BD76,BD64)</f>
        <v>-1.1308594488888967E-3</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-6.4291485990338217E-3</v>
      </c>
      <c r="F80" s="55">
        <f t="shared" ref="F80:BD80" si="11">F77*F78</f>
        <v>-7.1021526457582078E-3</v>
      </c>
      <c r="G80" s="55">
        <f t="shared" si="11"/>
        <v>-8.3690715390150553E-3</v>
      </c>
      <c r="H80" s="55">
        <f t="shared" si="11"/>
        <v>-9.5194707806150365E-3</v>
      </c>
      <c r="I80" s="55">
        <f t="shared" si="11"/>
        <v>-1.0560509366371276E-2</v>
      </c>
      <c r="J80" s="55">
        <f t="shared" si="11"/>
        <v>-1.1465819680178291E-2</v>
      </c>
      <c r="K80" s="55">
        <f t="shared" si="11"/>
        <v>-1.2279706763935999E-2</v>
      </c>
      <c r="L80" s="55">
        <f t="shared" si="11"/>
        <v>-1.300793125032796E-2</v>
      </c>
      <c r="M80" s="55">
        <f t="shared" si="11"/>
        <v>-8.7735782494912547E-3</v>
      </c>
      <c r="N80" s="55">
        <f t="shared" si="11"/>
        <v>-8.9689892751534436E-3</v>
      </c>
      <c r="O80" s="55">
        <f t="shared" si="11"/>
        <v>-8.5229367672921101E-3</v>
      </c>
      <c r="P80" s="55">
        <f t="shared" si="11"/>
        <v>-8.0967955687565405E-3</v>
      </c>
      <c r="Q80" s="55">
        <f t="shared" si="11"/>
        <v>-7.6897291045615358E-3</v>
      </c>
      <c r="R80" s="55">
        <f t="shared" si="11"/>
        <v>-7.3009346100826973E-3</v>
      </c>
      <c r="S80" s="55">
        <f t="shared" si="11"/>
        <v>-6.9296418010312E-3</v>
      </c>
      <c r="T80" s="55">
        <f t="shared" si="11"/>
        <v>-6.5751115947180914E-3</v>
      </c>
      <c r="U80" s="55">
        <f t="shared" si="11"/>
        <v>-6.2366348806602231E-3</v>
      </c>
      <c r="V80" s="55">
        <f t="shared" si="11"/>
        <v>-5.9135313386530124E-3</v>
      </c>
      <c r="W80" s="55">
        <f t="shared" si="11"/>
        <v>-5.6051483025055518E-3</v>
      </c>
      <c r="X80" s="55">
        <f t="shared" si="11"/>
        <v>-5.3108596677014456E-3</v>
      </c>
      <c r="Y80" s="55">
        <f t="shared" si="11"/>
        <v>-5.0300648413138613E-3</v>
      </c>
      <c r="Z80" s="55">
        <f t="shared" si="11"/>
        <v>-4.7621877325662171E-3</v>
      </c>
      <c r="AA80" s="55">
        <f t="shared" si="11"/>
        <v>-4.5066757824903337E-3</v>
      </c>
      <c r="AB80" s="55">
        <f t="shared" si="11"/>
        <v>-4.2629990311921166E-3</v>
      </c>
      <c r="AC80" s="55">
        <f t="shared" si="11"/>
        <v>-4.0306492212909021E-3</v>
      </c>
      <c r="AD80" s="55">
        <f t="shared" si="11"/>
        <v>-3.8091389361525839E-3</v>
      </c>
      <c r="AE80" s="55">
        <f t="shared" si="11"/>
        <v>-3.5980007715885501E-3</v>
      </c>
      <c r="AF80" s="55">
        <f t="shared" si="11"/>
        <v>-3.3967865397425533E-3</v>
      </c>
      <c r="AG80" s="55">
        <f t="shared" si="11"/>
        <v>-3.2050665039357134E-3</v>
      </c>
      <c r="AH80" s="55">
        <f t="shared" si="11"/>
        <v>-3.0224286432863063E-3</v>
      </c>
      <c r="AI80" s="55">
        <f t="shared" si="11"/>
        <v>-3.3098608734827327E-3</v>
      </c>
      <c r="AJ80" s="55">
        <f t="shared" si="11"/>
        <v>-3.1325216731048779E-3</v>
      </c>
      <c r="AK80" s="55">
        <f t="shared" si="11"/>
        <v>-2.9627050363967532E-3</v>
      </c>
      <c r="AL80" s="55">
        <f t="shared" si="11"/>
        <v>-2.8001231990502735E-3</v>
      </c>
      <c r="AM80" s="55">
        <f t="shared" si="11"/>
        <v>-2.6444987780627842E-3</v>
      </c>
      <c r="AN80" s="55">
        <f t="shared" si="11"/>
        <v>-2.4955644111217487E-3</v>
      </c>
      <c r="AO80" s="55">
        <f t="shared" si="11"/>
        <v>-2.3530624081892905E-3</v>
      </c>
      <c r="AP80" s="55">
        <f t="shared" si="11"/>
        <v>-2.2167444148818828E-3</v>
      </c>
      <c r="AQ80" s="55">
        <f t="shared" si="11"/>
        <v>-2.086371087253641E-3</v>
      </c>
      <c r="AR80" s="55">
        <f t="shared" si="11"/>
        <v>-1.9617117776045039E-3</v>
      </c>
      <c r="AS80" s="55">
        <f t="shared" si="11"/>
        <v>-1.8425442309469664E-3</v>
      </c>
      <c r="AT80" s="55">
        <f t="shared" si="11"/>
        <v>-1.728654291777026E-3</v>
      </c>
      <c r="AU80" s="55">
        <f t="shared" si="11"/>
        <v>-1.6198356208065861E-3</v>
      </c>
      <c r="AV80" s="55">
        <f t="shared" si="11"/>
        <v>-1.5158894213258003E-3</v>
      </c>
      <c r="AW80" s="55">
        <f t="shared" si="11"/>
        <v>-1.4166241748746937E-3</v>
      </c>
      <c r="AX80" s="55">
        <f t="shared" si="11"/>
        <v>-1.3218553859139111E-3</v>
      </c>
      <c r="AY80" s="55">
        <f t="shared" si="11"/>
        <v>-1.1002075344751536E-3</v>
      </c>
      <c r="AZ80" s="55">
        <f t="shared" si="11"/>
        <v>-8.9665437028733908E-4</v>
      </c>
      <c r="BA80" s="55">
        <f t="shared" si="11"/>
        <v>-7.1014623844674872E-4</v>
      </c>
      <c r="BB80" s="55">
        <f t="shared" si="11"/>
        <v>-5.3968462698527914E-4</v>
      </c>
      <c r="BC80" s="55">
        <f t="shared" si="11"/>
        <v>-3.8431992235291458E-4</v>
      </c>
      <c r="BD80" s="55">
        <f t="shared" si="11"/>
        <v>-2.4314925679960105E-4</v>
      </c>
    </row>
    <row r="81" spans="1:56" x14ac:dyDescent="0.3">
      <c r="A81" s="74"/>
      <c r="B81" s="15" t="s">
        <v>18</v>
      </c>
      <c r="C81" s="15"/>
      <c r="D81" s="14" t="s">
        <v>40</v>
      </c>
      <c r="E81" s="56">
        <f>+E80</f>
        <v>-6.4291485990338217E-3</v>
      </c>
      <c r="F81" s="56">
        <f t="shared" ref="F81:BD81" si="12">+E81+F80</f>
        <v>-1.3531301244792029E-2</v>
      </c>
      <c r="G81" s="56">
        <f t="shared" si="12"/>
        <v>-2.1900372783807083E-2</v>
      </c>
      <c r="H81" s="56">
        <f t="shared" si="12"/>
        <v>-3.1419843564422123E-2</v>
      </c>
      <c r="I81" s="56">
        <f t="shared" si="12"/>
        <v>-4.1980352930793399E-2</v>
      </c>
      <c r="J81" s="56">
        <f t="shared" si="12"/>
        <v>-5.344617261097169E-2</v>
      </c>
      <c r="K81" s="56">
        <f t="shared" si="12"/>
        <v>-6.5725879374907689E-2</v>
      </c>
      <c r="L81" s="56">
        <f t="shared" si="12"/>
        <v>-7.8733810625235656E-2</v>
      </c>
      <c r="M81" s="56">
        <f t="shared" si="12"/>
        <v>-8.7507388874726907E-2</v>
      </c>
      <c r="N81" s="56">
        <f t="shared" si="12"/>
        <v>-9.6476378149880346E-2</v>
      </c>
      <c r="O81" s="56">
        <f t="shared" si="12"/>
        <v>-0.10499931491717246</v>
      </c>
      <c r="P81" s="56">
        <f t="shared" si="12"/>
        <v>-0.11309611048592901</v>
      </c>
      <c r="Q81" s="56">
        <f t="shared" si="12"/>
        <v>-0.12078583959049054</v>
      </c>
      <c r="R81" s="56">
        <f t="shared" si="12"/>
        <v>-0.12808677420057324</v>
      </c>
      <c r="S81" s="56">
        <f t="shared" si="12"/>
        <v>-0.13501641600160444</v>
      </c>
      <c r="T81" s="56">
        <f t="shared" si="12"/>
        <v>-0.14159152759632254</v>
      </c>
      <c r="U81" s="56">
        <f t="shared" si="12"/>
        <v>-0.14782816247698277</v>
      </c>
      <c r="V81" s="56">
        <f t="shared" si="12"/>
        <v>-0.15374169381563579</v>
      </c>
      <c r="W81" s="56">
        <f t="shared" si="12"/>
        <v>-0.15934684211814135</v>
      </c>
      <c r="X81" s="56">
        <f t="shared" si="12"/>
        <v>-0.1646577017858428</v>
      </c>
      <c r="Y81" s="56">
        <f t="shared" si="12"/>
        <v>-0.16968776662715665</v>
      </c>
      <c r="Z81" s="56">
        <f t="shared" si="12"/>
        <v>-0.17444995435972288</v>
      </c>
      <c r="AA81" s="56">
        <f t="shared" si="12"/>
        <v>-0.17895663014221322</v>
      </c>
      <c r="AB81" s="56">
        <f t="shared" si="12"/>
        <v>-0.18321962917340534</v>
      </c>
      <c r="AC81" s="56">
        <f t="shared" si="12"/>
        <v>-0.18725027839469624</v>
      </c>
      <c r="AD81" s="56">
        <f t="shared" si="12"/>
        <v>-0.19105941733084883</v>
      </c>
      <c r="AE81" s="56">
        <f t="shared" si="12"/>
        <v>-0.19465741810243739</v>
      </c>
      <c r="AF81" s="56">
        <f t="shared" si="12"/>
        <v>-0.19805420464217993</v>
      </c>
      <c r="AG81" s="56">
        <f t="shared" si="12"/>
        <v>-0.20125927114611564</v>
      </c>
      <c r="AH81" s="56">
        <f t="shared" si="12"/>
        <v>-0.20428169978940194</v>
      </c>
      <c r="AI81" s="56">
        <f t="shared" si="12"/>
        <v>-0.20759156066288467</v>
      </c>
      <c r="AJ81" s="56">
        <f t="shared" si="12"/>
        <v>-0.21072408233598955</v>
      </c>
      <c r="AK81" s="56">
        <f t="shared" si="12"/>
        <v>-0.21368678737238631</v>
      </c>
      <c r="AL81" s="56">
        <f t="shared" si="12"/>
        <v>-0.21648691057143657</v>
      </c>
      <c r="AM81" s="56">
        <f t="shared" si="12"/>
        <v>-0.21913140934949935</v>
      </c>
      <c r="AN81" s="56">
        <f t="shared" si="12"/>
        <v>-0.2216269737606211</v>
      </c>
      <c r="AO81" s="56">
        <f t="shared" si="12"/>
        <v>-0.22398003616881038</v>
      </c>
      <c r="AP81" s="56">
        <f t="shared" si="12"/>
        <v>-0.22619678058369225</v>
      </c>
      <c r="AQ81" s="56">
        <f t="shared" si="12"/>
        <v>-0.2282831516709459</v>
      </c>
      <c r="AR81" s="56">
        <f t="shared" si="12"/>
        <v>-0.23024486344855041</v>
      </c>
      <c r="AS81" s="56">
        <f t="shared" si="12"/>
        <v>-0.23208740767949737</v>
      </c>
      <c r="AT81" s="56">
        <f t="shared" si="12"/>
        <v>-0.23381606197127439</v>
      </c>
      <c r="AU81" s="56">
        <f t="shared" si="12"/>
        <v>-0.23543589759208097</v>
      </c>
      <c r="AV81" s="56">
        <f t="shared" si="12"/>
        <v>-0.23695178701340677</v>
      </c>
      <c r="AW81" s="56">
        <f t="shared" si="12"/>
        <v>-0.23836841118828148</v>
      </c>
      <c r="AX81" s="56">
        <f t="shared" si="12"/>
        <v>-0.2396902665741954</v>
      </c>
      <c r="AY81" s="56">
        <f t="shared" si="12"/>
        <v>-0.24079047410867055</v>
      </c>
      <c r="AZ81" s="56">
        <f t="shared" si="12"/>
        <v>-0.24168712847895787</v>
      </c>
      <c r="BA81" s="56">
        <f t="shared" si="12"/>
        <v>-0.24239727471740463</v>
      </c>
      <c r="BB81" s="56">
        <f t="shared" si="12"/>
        <v>-0.24293695934438991</v>
      </c>
      <c r="BC81" s="56">
        <f t="shared" si="12"/>
        <v>-0.24332127926674282</v>
      </c>
      <c r="BD81" s="56">
        <f t="shared" si="12"/>
        <v>-0.24356442852354243</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33">
        <f>'[2]ED1 Asset Replacement Volumes'!E$26</f>
        <v>14.278218492121873</v>
      </c>
      <c r="G86" s="33">
        <f>'[2]ED1 Asset Replacement Volumes'!F$26</f>
        <v>14.278218492121873</v>
      </c>
      <c r="H86" s="33">
        <f>'[2]ED1 Asset Replacement Volumes'!G$26</f>
        <v>14.278218492121873</v>
      </c>
      <c r="I86" s="33">
        <f>'[2]ED1 Asset Replacement Volumes'!H$26</f>
        <v>14.278218492121873</v>
      </c>
      <c r="J86" s="33">
        <f>'[2]ED1 Asset Replacement Volumes'!I$26</f>
        <v>14.278218492121873</v>
      </c>
      <c r="K86" s="33">
        <f>'[2]ED1 Asset Replacement Volumes'!J$26</f>
        <v>14.278218492121873</v>
      </c>
      <c r="L86" s="33">
        <f>'[2]ED1 Asset Replacement Volumes'!K$26</f>
        <v>14.278218492121873</v>
      </c>
      <c r="M86" s="33">
        <f>'[2]ED1 Asset Replacement Volumes'!L$26</f>
        <v>14.278218492121873</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4">
        <f>F86*'Fixed data'!I$12</f>
        <v>6.9727894179554566</v>
      </c>
      <c r="G87" s="144">
        <f>G86*'Fixed data'!J$12</f>
        <v>6.7658195018029037</v>
      </c>
      <c r="H87" s="144">
        <f>H86*'Fixed data'!K$12</f>
        <v>6.5588495856503508</v>
      </c>
      <c r="I87" s="144">
        <f>I86*'Fixed data'!L$12</f>
        <v>6.3518796694977988</v>
      </c>
      <c r="J87" s="144">
        <f>J86*'Fixed data'!M$12</f>
        <v>6.1449097533452459</v>
      </c>
      <c r="K87" s="144">
        <f>K86*'Fixed data'!N$12</f>
        <v>5.9379398371926939</v>
      </c>
      <c r="L87" s="144">
        <f>L86*'Fixed data'!O$12</f>
        <v>5.730969921040141</v>
      </c>
      <c r="M87" s="144">
        <f>M86*'Fixed data'!P$12</f>
        <v>5.524000004887589</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35" sqref="C35"/>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x14ac:dyDescent="0.25">
      <c r="A5" s="182" t="s">
        <v>11</v>
      </c>
      <c r="B5" s="132" t="s">
        <v>160</v>
      </c>
      <c r="C5" s="135" t="s">
        <v>341</v>
      </c>
    </row>
    <row r="6" spans="1:3" x14ac:dyDescent="0.25">
      <c r="A6" s="183"/>
      <c r="B6" s="61" t="s">
        <v>197</v>
      </c>
      <c r="C6" s="133"/>
    </row>
    <row r="7" spans="1:3" x14ac:dyDescent="0.25">
      <c r="A7" s="183"/>
      <c r="B7" s="61" t="s">
        <v>197</v>
      </c>
      <c r="C7" s="133"/>
    </row>
    <row r="8" spans="1:3" x14ac:dyDescent="0.25">
      <c r="A8" s="183"/>
      <c r="B8" s="61" t="s">
        <v>197</v>
      </c>
      <c r="C8" s="133"/>
    </row>
    <row r="9" spans="1:3" x14ac:dyDescent="0.25">
      <c r="A9" s="183"/>
      <c r="B9" s="61" t="s">
        <v>197</v>
      </c>
      <c r="C9" s="133"/>
    </row>
    <row r="10" spans="1:3" ht="16.5" thickBot="1" x14ac:dyDescent="0.35">
      <c r="A10" s="184"/>
      <c r="B10" s="124" t="s">
        <v>196</v>
      </c>
      <c r="C10" s="134"/>
    </row>
    <row r="11" spans="1:3" ht="15.75" x14ac:dyDescent="0.3">
      <c r="A11" s="175" t="s">
        <v>300</v>
      </c>
      <c r="B11" s="132" t="s">
        <v>160</v>
      </c>
      <c r="C11" s="136" t="s">
        <v>342</v>
      </c>
    </row>
    <row r="12" spans="1:3" ht="15.75" x14ac:dyDescent="0.3">
      <c r="A12" s="176"/>
      <c r="B12" s="61" t="s">
        <v>197</v>
      </c>
      <c r="C12" s="137"/>
    </row>
    <row r="13" spans="1:3" ht="15.75" x14ac:dyDescent="0.3">
      <c r="A13" s="176"/>
      <c r="B13" s="61" t="s">
        <v>197</v>
      </c>
      <c r="C13" s="137"/>
    </row>
    <row r="14" spans="1:3" ht="15.75" x14ac:dyDescent="0.3">
      <c r="A14" s="176"/>
      <c r="B14" s="61" t="s">
        <v>197</v>
      </c>
      <c r="C14" s="137"/>
    </row>
    <row r="15" spans="1:3" ht="15.75" x14ac:dyDescent="0.3">
      <c r="A15" s="176"/>
      <c r="B15" s="61" t="s">
        <v>197</v>
      </c>
      <c r="C15" s="137"/>
    </row>
    <row r="16" spans="1:3" ht="15.75" x14ac:dyDescent="0.3">
      <c r="A16" s="176"/>
      <c r="B16" s="61" t="s">
        <v>197</v>
      </c>
      <c r="C16" s="137"/>
    </row>
    <row r="17" spans="1:3" ht="16.5" thickBot="1" x14ac:dyDescent="0.35">
      <c r="A17" s="177"/>
      <c r="B17" s="125" t="s">
        <v>320</v>
      </c>
      <c r="C17" s="134"/>
    </row>
    <row r="18" spans="1:3" ht="15.75" thickBot="1" x14ac:dyDescent="0.3"/>
    <row r="19" spans="1:3" ht="15.75" x14ac:dyDescent="0.3">
      <c r="A19" s="175" t="s">
        <v>229</v>
      </c>
      <c r="B19" s="138" t="s">
        <v>36</v>
      </c>
      <c r="C19" s="139" t="s">
        <v>343</v>
      </c>
    </row>
    <row r="20" spans="1:3" ht="15.75" x14ac:dyDescent="0.3">
      <c r="A20" s="176"/>
      <c r="B20" s="9" t="s">
        <v>201</v>
      </c>
      <c r="C20" s="140"/>
    </row>
    <row r="21" spans="1:3" ht="15.75" x14ac:dyDescent="0.3">
      <c r="A21" s="176"/>
      <c r="B21" s="9" t="s">
        <v>297</v>
      </c>
      <c r="C21" s="141"/>
    </row>
    <row r="22" spans="1:3" ht="15.75" x14ac:dyDescent="0.3">
      <c r="A22" s="176"/>
      <c r="B22" s="9" t="s">
        <v>298</v>
      </c>
      <c r="C22" s="140"/>
    </row>
    <row r="23" spans="1:3" ht="15.75" x14ac:dyDescent="0.3">
      <c r="A23" s="176"/>
      <c r="B23" s="9" t="s">
        <v>202</v>
      </c>
      <c r="C23" s="140"/>
    </row>
    <row r="24" spans="1:3" ht="15.75" x14ac:dyDescent="0.3">
      <c r="A24" s="176"/>
      <c r="B24" s="9" t="s">
        <v>69</v>
      </c>
      <c r="C24" s="140"/>
    </row>
    <row r="25" spans="1:3" ht="15.75" x14ac:dyDescent="0.3">
      <c r="A25" s="176"/>
      <c r="B25" s="9" t="s">
        <v>70</v>
      </c>
      <c r="C25" s="140"/>
    </row>
    <row r="26" spans="1:3" ht="15.75" x14ac:dyDescent="0.3">
      <c r="A26" s="176"/>
      <c r="B26" s="9" t="s">
        <v>83</v>
      </c>
      <c r="C26" s="140"/>
    </row>
    <row r="27" spans="1:3" ht="15.75" x14ac:dyDescent="0.3">
      <c r="A27" s="176"/>
      <c r="B27" s="9" t="s">
        <v>37</v>
      </c>
      <c r="C27" s="140"/>
    </row>
    <row r="28" spans="1:3" ht="15.75" x14ac:dyDescent="0.3">
      <c r="A28" s="176"/>
      <c r="B28" s="9" t="s">
        <v>38</v>
      </c>
      <c r="C28" s="140"/>
    </row>
    <row r="29" spans="1:3" ht="15.75" x14ac:dyDescent="0.3">
      <c r="A29" s="176"/>
      <c r="B29" s="9" t="s">
        <v>210</v>
      </c>
      <c r="C29" s="140"/>
    </row>
    <row r="30" spans="1:3" ht="16.5" thickBot="1" x14ac:dyDescent="0.35">
      <c r="A30" s="177"/>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84" activePane="bottomRight" state="frozen"/>
      <selection activeCell="E44" sqref="E44"/>
      <selection pane="topRight" activeCell="E44" sqref="E44"/>
      <selection pane="bottomLeft" activeCell="E44" sqref="E44"/>
      <selection pane="bottomRight" activeCell="K90" sqref="K90"/>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347</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-0.11221853559488354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-0.14552101685654972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-0.16752457938661711</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-0.18964004246845065</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9" t="s">
        <v>11</v>
      </c>
      <c r="B13" s="61" t="s">
        <v>160</v>
      </c>
      <c r="C13" s="60"/>
      <c r="D13" s="61" t="s">
        <v>40</v>
      </c>
      <c r="E13" s="62">
        <f>'Baseline scenario'!E7-'[2]ED1 Asset Replacement Volumes'!R$19</f>
        <v>-0.98487199999999997</v>
      </c>
      <c r="F13" s="62">
        <f>'Baseline scenario'!F7-'[2]ED1 Asset Replacement Volumes'!S$19</f>
        <v>-0.97397200000000006</v>
      </c>
      <c r="G13" s="62">
        <f>'Baseline scenario'!G7-'[2]ED1 Asset Replacement Volumes'!T$19</f>
        <v>-0.96407200000000004</v>
      </c>
      <c r="H13" s="62">
        <f>'Baseline scenario'!H7-'[2]ED1 Asset Replacement Volumes'!U$19</f>
        <v>-0.9534720000000001</v>
      </c>
      <c r="I13" s="62">
        <f>'Baseline scenario'!I7-'[2]ED1 Asset Replacement Volumes'!V$19</f>
        <v>-0.94357200000000008</v>
      </c>
      <c r="J13" s="62">
        <f>'Baseline scenario'!J7-'[2]ED1 Asset Replacement Volumes'!W$19</f>
        <v>-0.93277199999999993</v>
      </c>
      <c r="K13" s="62">
        <f>'Baseline scenario'!K7-'[2]ED1 Asset Replacement Volumes'!X$19</f>
        <v>-0.92257199999999995</v>
      </c>
      <c r="L13" s="62">
        <f>'Baseline scenario'!L7-'[2]ED1 Asset Replacement Volumes'!Y$19</f>
        <v>-0.91237199999999996</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0"/>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0"/>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0"/>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0"/>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1"/>
      <c r="B18" s="124" t="s">
        <v>196</v>
      </c>
      <c r="C18" s="130"/>
      <c r="D18" s="125" t="s">
        <v>40</v>
      </c>
      <c r="E18" s="59">
        <f>SUM(E13:E17)</f>
        <v>-0.98487199999999997</v>
      </c>
      <c r="F18" s="59">
        <f t="shared" ref="F18:AW18" si="0">SUM(F13:F17)</f>
        <v>-0.97397200000000006</v>
      </c>
      <c r="G18" s="59">
        <f t="shared" si="0"/>
        <v>-0.96407200000000004</v>
      </c>
      <c r="H18" s="59">
        <f t="shared" si="0"/>
        <v>-0.9534720000000001</v>
      </c>
      <c r="I18" s="59">
        <f t="shared" si="0"/>
        <v>-0.94357200000000008</v>
      </c>
      <c r="J18" s="59">
        <f t="shared" si="0"/>
        <v>-0.93277199999999993</v>
      </c>
      <c r="K18" s="59">
        <f t="shared" si="0"/>
        <v>-0.92257199999999995</v>
      </c>
      <c r="L18" s="59">
        <f t="shared" si="0"/>
        <v>-0.91237199999999996</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5" t="s">
        <v>300</v>
      </c>
      <c r="B19" s="61" t="s">
        <v>160</v>
      </c>
      <c r="C19" s="8"/>
      <c r="D19" s="9" t="s">
        <v>40</v>
      </c>
      <c r="E19" s="33">
        <f>-'Baseline scenario'!E7</f>
        <v>0.96060000000000001</v>
      </c>
      <c r="F19" s="33">
        <f>-'Baseline scenario'!F7</f>
        <v>0.94969999999999999</v>
      </c>
      <c r="G19" s="33">
        <f>-'Baseline scenario'!G7</f>
        <v>0.93979999999999997</v>
      </c>
      <c r="H19" s="33">
        <f>-'Baseline scenario'!H7</f>
        <v>0.92920000000000003</v>
      </c>
      <c r="I19" s="33">
        <f>-'Baseline scenario'!I7</f>
        <v>0.91930000000000001</v>
      </c>
      <c r="J19" s="33">
        <f>-'Baseline scenario'!J7</f>
        <v>0.90849999999999997</v>
      </c>
      <c r="K19" s="33">
        <f>-'Baseline scenario'!K7</f>
        <v>0.89829999999999999</v>
      </c>
      <c r="L19" s="33">
        <f>-'Baseline scenario'!L7</f>
        <v>0.8881</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5"/>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5"/>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5"/>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5"/>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5"/>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6"/>
      <c r="B25" s="61" t="s">
        <v>320</v>
      </c>
      <c r="C25" s="8"/>
      <c r="D25" s="9" t="s">
        <v>40</v>
      </c>
      <c r="E25" s="67">
        <f>SUM(E19:E24)</f>
        <v>0.96060000000000001</v>
      </c>
      <c r="F25" s="67">
        <f t="shared" ref="F25:BD25" si="1">SUM(F19:F24)</f>
        <v>0.94969999999999999</v>
      </c>
      <c r="G25" s="67">
        <f t="shared" si="1"/>
        <v>0.93979999999999997</v>
      </c>
      <c r="H25" s="67">
        <f t="shared" si="1"/>
        <v>0.92920000000000003</v>
      </c>
      <c r="I25" s="67">
        <f t="shared" si="1"/>
        <v>0.91930000000000001</v>
      </c>
      <c r="J25" s="67">
        <f t="shared" si="1"/>
        <v>0.90849999999999997</v>
      </c>
      <c r="K25" s="67">
        <f t="shared" si="1"/>
        <v>0.89829999999999999</v>
      </c>
      <c r="L25" s="67">
        <f t="shared" si="1"/>
        <v>0.8881</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-2.427199999999996E-2</v>
      </c>
      <c r="F26" s="59">
        <f t="shared" ref="F26:BD26" si="2">F18+F25</f>
        <v>-2.4272000000000071E-2</v>
      </c>
      <c r="G26" s="59">
        <f t="shared" si="2"/>
        <v>-2.4272000000000071E-2</v>
      </c>
      <c r="H26" s="59">
        <f t="shared" si="2"/>
        <v>-2.4272000000000071E-2</v>
      </c>
      <c r="I26" s="59">
        <f t="shared" si="2"/>
        <v>-2.4272000000000071E-2</v>
      </c>
      <c r="J26" s="59">
        <f t="shared" si="2"/>
        <v>-2.427199999999996E-2</v>
      </c>
      <c r="K26" s="59">
        <f t="shared" si="2"/>
        <v>-2.427199999999996E-2</v>
      </c>
      <c r="L26" s="59">
        <f t="shared" si="2"/>
        <v>-2.427199999999996E-2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-1.9417599999999969E-2</v>
      </c>
      <c r="F28" s="34">
        <f t="shared" ref="F28:AW28" si="4">F26*F27</f>
        <v>-1.9417600000000059E-2</v>
      </c>
      <c r="G28" s="34">
        <f t="shared" si="4"/>
        <v>-1.9417600000000059E-2</v>
      </c>
      <c r="H28" s="34">
        <f t="shared" si="4"/>
        <v>-1.9417600000000059E-2</v>
      </c>
      <c r="I28" s="34">
        <f t="shared" si="4"/>
        <v>-1.9417600000000059E-2</v>
      </c>
      <c r="J28" s="34">
        <f t="shared" si="4"/>
        <v>-1.9417599999999969E-2</v>
      </c>
      <c r="K28" s="34">
        <f t="shared" si="4"/>
        <v>-1.9417599999999969E-2</v>
      </c>
      <c r="L28" s="34">
        <f t="shared" si="4"/>
        <v>-1.9417599999999969E-2</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-4.8543999999999914E-3</v>
      </c>
      <c r="F29" s="34">
        <f t="shared" ref="F29:AW29" si="5">F26-F28</f>
        <v>-4.8544000000000122E-3</v>
      </c>
      <c r="G29" s="34">
        <f t="shared" si="5"/>
        <v>-4.8544000000000122E-3</v>
      </c>
      <c r="H29" s="34">
        <f t="shared" si="5"/>
        <v>-4.8544000000000122E-3</v>
      </c>
      <c r="I29" s="34">
        <f t="shared" si="5"/>
        <v>-4.8544000000000122E-3</v>
      </c>
      <c r="J29" s="34">
        <f t="shared" si="5"/>
        <v>-4.8543999999999914E-3</v>
      </c>
      <c r="K29" s="34">
        <f t="shared" si="5"/>
        <v>-4.8543999999999914E-3</v>
      </c>
      <c r="L29" s="34">
        <f t="shared" si="5"/>
        <v>-4.8543999999999914E-3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-4.3150222222222153E-4</v>
      </c>
      <c r="G30" s="34">
        <f>$E$28/'Fixed data'!$C$7</f>
        <v>-4.3150222222222153E-4</v>
      </c>
      <c r="H30" s="34">
        <f>$E$28/'Fixed data'!$C$7</f>
        <v>-4.3150222222222153E-4</v>
      </c>
      <c r="I30" s="34">
        <f>$E$28/'Fixed data'!$C$7</f>
        <v>-4.3150222222222153E-4</v>
      </c>
      <c r="J30" s="34">
        <f>$E$28/'Fixed data'!$C$7</f>
        <v>-4.3150222222222153E-4</v>
      </c>
      <c r="K30" s="34">
        <f>$E$28/'Fixed data'!$C$7</f>
        <v>-4.3150222222222153E-4</v>
      </c>
      <c r="L30" s="34">
        <f>$E$28/'Fixed data'!$C$7</f>
        <v>-4.3150222222222153E-4</v>
      </c>
      <c r="M30" s="34">
        <f>$E$28/'Fixed data'!$C$7</f>
        <v>-4.3150222222222153E-4</v>
      </c>
      <c r="N30" s="34">
        <f>$E$28/'Fixed data'!$C$7</f>
        <v>-4.3150222222222153E-4</v>
      </c>
      <c r="O30" s="34">
        <f>$E$28/'Fixed data'!$C$7</f>
        <v>-4.3150222222222153E-4</v>
      </c>
      <c r="P30" s="34">
        <f>$E$28/'Fixed data'!$C$7</f>
        <v>-4.3150222222222153E-4</v>
      </c>
      <c r="Q30" s="34">
        <f>$E$28/'Fixed data'!$C$7</f>
        <v>-4.3150222222222153E-4</v>
      </c>
      <c r="R30" s="34">
        <f>$E$28/'Fixed data'!$C$7</f>
        <v>-4.3150222222222153E-4</v>
      </c>
      <c r="S30" s="34">
        <f>$E$28/'Fixed data'!$C$7</f>
        <v>-4.3150222222222153E-4</v>
      </c>
      <c r="T30" s="34">
        <f>$E$28/'Fixed data'!$C$7</f>
        <v>-4.3150222222222153E-4</v>
      </c>
      <c r="U30" s="34">
        <f>$E$28/'Fixed data'!$C$7</f>
        <v>-4.3150222222222153E-4</v>
      </c>
      <c r="V30" s="34">
        <f>$E$28/'Fixed data'!$C$7</f>
        <v>-4.3150222222222153E-4</v>
      </c>
      <c r="W30" s="34">
        <f>$E$28/'Fixed data'!$C$7</f>
        <v>-4.3150222222222153E-4</v>
      </c>
      <c r="X30" s="34">
        <f>$E$28/'Fixed data'!$C$7</f>
        <v>-4.3150222222222153E-4</v>
      </c>
      <c r="Y30" s="34">
        <f>$E$28/'Fixed data'!$C$7</f>
        <v>-4.3150222222222153E-4</v>
      </c>
      <c r="Z30" s="34">
        <f>$E$28/'Fixed data'!$C$7</f>
        <v>-4.3150222222222153E-4</v>
      </c>
      <c r="AA30" s="34">
        <f>$E$28/'Fixed data'!$C$7</f>
        <v>-4.3150222222222153E-4</v>
      </c>
      <c r="AB30" s="34">
        <f>$E$28/'Fixed data'!$C$7</f>
        <v>-4.3150222222222153E-4</v>
      </c>
      <c r="AC30" s="34">
        <f>$E$28/'Fixed data'!$C$7</f>
        <v>-4.3150222222222153E-4</v>
      </c>
      <c r="AD30" s="34">
        <f>$E$28/'Fixed data'!$C$7</f>
        <v>-4.3150222222222153E-4</v>
      </c>
      <c r="AE30" s="34">
        <f>$E$28/'Fixed data'!$C$7</f>
        <v>-4.3150222222222153E-4</v>
      </c>
      <c r="AF30" s="34">
        <f>$E$28/'Fixed data'!$C$7</f>
        <v>-4.3150222222222153E-4</v>
      </c>
      <c r="AG30" s="34">
        <f>$E$28/'Fixed data'!$C$7</f>
        <v>-4.3150222222222153E-4</v>
      </c>
      <c r="AH30" s="34">
        <f>$E$28/'Fixed data'!$C$7</f>
        <v>-4.3150222222222153E-4</v>
      </c>
      <c r="AI30" s="34">
        <f>$E$28/'Fixed data'!$C$7</f>
        <v>-4.3150222222222153E-4</v>
      </c>
      <c r="AJ30" s="34">
        <f>$E$28/'Fixed data'!$C$7</f>
        <v>-4.3150222222222153E-4</v>
      </c>
      <c r="AK30" s="34">
        <f>$E$28/'Fixed data'!$C$7</f>
        <v>-4.3150222222222153E-4</v>
      </c>
      <c r="AL30" s="34">
        <f>$E$28/'Fixed data'!$C$7</f>
        <v>-4.3150222222222153E-4</v>
      </c>
      <c r="AM30" s="34">
        <f>$E$28/'Fixed data'!$C$7</f>
        <v>-4.3150222222222153E-4</v>
      </c>
      <c r="AN30" s="34">
        <f>$E$28/'Fixed data'!$C$7</f>
        <v>-4.3150222222222153E-4</v>
      </c>
      <c r="AO30" s="34">
        <f>$E$28/'Fixed data'!$C$7</f>
        <v>-4.3150222222222153E-4</v>
      </c>
      <c r="AP30" s="34">
        <f>$E$28/'Fixed data'!$C$7</f>
        <v>-4.3150222222222153E-4</v>
      </c>
      <c r="AQ30" s="34">
        <f>$E$28/'Fixed data'!$C$7</f>
        <v>-4.3150222222222153E-4</v>
      </c>
      <c r="AR30" s="34">
        <f>$E$28/'Fixed data'!$C$7</f>
        <v>-4.3150222222222153E-4</v>
      </c>
      <c r="AS30" s="34">
        <f>$E$28/'Fixed data'!$C$7</f>
        <v>-4.3150222222222153E-4</v>
      </c>
      <c r="AT30" s="34">
        <f>$E$28/'Fixed data'!$C$7</f>
        <v>-4.3150222222222153E-4</v>
      </c>
      <c r="AU30" s="34">
        <f>$E$28/'Fixed data'!$C$7</f>
        <v>-4.3150222222222153E-4</v>
      </c>
      <c r="AV30" s="34">
        <f>$E$28/'Fixed data'!$C$7</f>
        <v>-4.3150222222222153E-4</v>
      </c>
      <c r="AW30" s="34">
        <f>$E$28/'Fixed data'!$C$7</f>
        <v>-4.3150222222222153E-4</v>
      </c>
      <c r="AX30" s="34">
        <f>$E$28/'Fixed data'!$C$7</f>
        <v>-4.3150222222222153E-4</v>
      </c>
      <c r="AY30" s="34"/>
      <c r="AZ30" s="34"/>
      <c r="BA30" s="34"/>
      <c r="BB30" s="34"/>
      <c r="BC30" s="34"/>
      <c r="BD30" s="34"/>
    </row>
    <row r="31" spans="1:56" ht="16.5" hidden="1" customHeight="1" outlineLevel="1" x14ac:dyDescent="0.35">
      <c r="A31" s="115"/>
      <c r="B31" s="9" t="s">
        <v>2</v>
      </c>
      <c r="C31" s="11" t="s">
        <v>54</v>
      </c>
      <c r="D31" s="9" t="s">
        <v>40</v>
      </c>
      <c r="F31" s="34"/>
      <c r="G31" s="34">
        <f>$F$28/'Fixed data'!$C$7</f>
        <v>-4.3150222222222354E-4</v>
      </c>
      <c r="H31" s="34">
        <f>$F$28/'Fixed data'!$C$7</f>
        <v>-4.3150222222222354E-4</v>
      </c>
      <c r="I31" s="34">
        <f>$F$28/'Fixed data'!$C$7</f>
        <v>-4.3150222222222354E-4</v>
      </c>
      <c r="J31" s="34">
        <f>$F$28/'Fixed data'!$C$7</f>
        <v>-4.3150222222222354E-4</v>
      </c>
      <c r="K31" s="34">
        <f>$F$28/'Fixed data'!$C$7</f>
        <v>-4.3150222222222354E-4</v>
      </c>
      <c r="L31" s="34">
        <f>$F$28/'Fixed data'!$C$7</f>
        <v>-4.3150222222222354E-4</v>
      </c>
      <c r="M31" s="34">
        <f>$F$28/'Fixed data'!$C$7</f>
        <v>-4.3150222222222354E-4</v>
      </c>
      <c r="N31" s="34">
        <f>$F$28/'Fixed data'!$C$7</f>
        <v>-4.3150222222222354E-4</v>
      </c>
      <c r="O31" s="34">
        <f>$F$28/'Fixed data'!$C$7</f>
        <v>-4.3150222222222354E-4</v>
      </c>
      <c r="P31" s="34">
        <f>$F$28/'Fixed data'!$C$7</f>
        <v>-4.3150222222222354E-4</v>
      </c>
      <c r="Q31" s="34">
        <f>$F$28/'Fixed data'!$C$7</f>
        <v>-4.3150222222222354E-4</v>
      </c>
      <c r="R31" s="34">
        <f>$F$28/'Fixed data'!$C$7</f>
        <v>-4.3150222222222354E-4</v>
      </c>
      <c r="S31" s="34">
        <f>$F$28/'Fixed data'!$C$7</f>
        <v>-4.3150222222222354E-4</v>
      </c>
      <c r="T31" s="34">
        <f>$F$28/'Fixed data'!$C$7</f>
        <v>-4.3150222222222354E-4</v>
      </c>
      <c r="U31" s="34">
        <f>$F$28/'Fixed data'!$C$7</f>
        <v>-4.3150222222222354E-4</v>
      </c>
      <c r="V31" s="34">
        <f>$F$28/'Fixed data'!$C$7</f>
        <v>-4.3150222222222354E-4</v>
      </c>
      <c r="W31" s="34">
        <f>$F$28/'Fixed data'!$C$7</f>
        <v>-4.3150222222222354E-4</v>
      </c>
      <c r="X31" s="34">
        <f>$F$28/'Fixed data'!$C$7</f>
        <v>-4.3150222222222354E-4</v>
      </c>
      <c r="Y31" s="34">
        <f>$F$28/'Fixed data'!$C$7</f>
        <v>-4.3150222222222354E-4</v>
      </c>
      <c r="Z31" s="34">
        <f>$F$28/'Fixed data'!$C$7</f>
        <v>-4.3150222222222354E-4</v>
      </c>
      <c r="AA31" s="34">
        <f>$F$28/'Fixed data'!$C$7</f>
        <v>-4.3150222222222354E-4</v>
      </c>
      <c r="AB31" s="34">
        <f>$F$28/'Fixed data'!$C$7</f>
        <v>-4.3150222222222354E-4</v>
      </c>
      <c r="AC31" s="34">
        <f>$F$28/'Fixed data'!$C$7</f>
        <v>-4.3150222222222354E-4</v>
      </c>
      <c r="AD31" s="34">
        <f>$F$28/'Fixed data'!$C$7</f>
        <v>-4.3150222222222354E-4</v>
      </c>
      <c r="AE31" s="34">
        <f>$F$28/'Fixed data'!$C$7</f>
        <v>-4.3150222222222354E-4</v>
      </c>
      <c r="AF31" s="34">
        <f>$F$28/'Fixed data'!$C$7</f>
        <v>-4.3150222222222354E-4</v>
      </c>
      <c r="AG31" s="34">
        <f>$F$28/'Fixed data'!$C$7</f>
        <v>-4.3150222222222354E-4</v>
      </c>
      <c r="AH31" s="34">
        <f>$F$28/'Fixed data'!$C$7</f>
        <v>-4.3150222222222354E-4</v>
      </c>
      <c r="AI31" s="34">
        <f>$F$28/'Fixed data'!$C$7</f>
        <v>-4.3150222222222354E-4</v>
      </c>
      <c r="AJ31" s="34">
        <f>$F$28/'Fixed data'!$C$7</f>
        <v>-4.3150222222222354E-4</v>
      </c>
      <c r="AK31" s="34">
        <f>$F$28/'Fixed data'!$C$7</f>
        <v>-4.3150222222222354E-4</v>
      </c>
      <c r="AL31" s="34">
        <f>$F$28/'Fixed data'!$C$7</f>
        <v>-4.3150222222222354E-4</v>
      </c>
      <c r="AM31" s="34">
        <f>$F$28/'Fixed data'!$C$7</f>
        <v>-4.3150222222222354E-4</v>
      </c>
      <c r="AN31" s="34">
        <f>$F$28/'Fixed data'!$C$7</f>
        <v>-4.3150222222222354E-4</v>
      </c>
      <c r="AO31" s="34">
        <f>$F$28/'Fixed data'!$C$7</f>
        <v>-4.3150222222222354E-4</v>
      </c>
      <c r="AP31" s="34">
        <f>$F$28/'Fixed data'!$C$7</f>
        <v>-4.3150222222222354E-4</v>
      </c>
      <c r="AQ31" s="34">
        <f>$F$28/'Fixed data'!$C$7</f>
        <v>-4.3150222222222354E-4</v>
      </c>
      <c r="AR31" s="34">
        <f>$F$28/'Fixed data'!$C$7</f>
        <v>-4.3150222222222354E-4</v>
      </c>
      <c r="AS31" s="34">
        <f>$F$28/'Fixed data'!$C$7</f>
        <v>-4.3150222222222354E-4</v>
      </c>
      <c r="AT31" s="34">
        <f>$F$28/'Fixed data'!$C$7</f>
        <v>-4.3150222222222354E-4</v>
      </c>
      <c r="AU31" s="34">
        <f>$F$28/'Fixed data'!$C$7</f>
        <v>-4.3150222222222354E-4</v>
      </c>
      <c r="AV31" s="34">
        <f>$F$28/'Fixed data'!$C$7</f>
        <v>-4.3150222222222354E-4</v>
      </c>
      <c r="AW31" s="34">
        <f>$F$28/'Fixed data'!$C$7</f>
        <v>-4.3150222222222354E-4</v>
      </c>
      <c r="AX31" s="34">
        <f>$F$28/'Fixed data'!$C$7</f>
        <v>-4.3150222222222354E-4</v>
      </c>
      <c r="AY31" s="34">
        <f>$F$28/'Fixed data'!$C$7</f>
        <v>-4.3150222222222354E-4</v>
      </c>
      <c r="AZ31" s="34"/>
      <c r="BA31" s="34"/>
      <c r="BB31" s="34"/>
      <c r="BC31" s="34"/>
      <c r="BD31" s="34"/>
    </row>
    <row r="32" spans="1:56" ht="16.5" hidden="1" customHeight="1" outlineLevel="1" x14ac:dyDescent="0.35">
      <c r="A32" s="115"/>
      <c r="B32" s="9" t="s">
        <v>3</v>
      </c>
      <c r="C32" s="11" t="s">
        <v>55</v>
      </c>
      <c r="D32" s="9" t="s">
        <v>40</v>
      </c>
      <c r="F32" s="34"/>
      <c r="G32" s="34"/>
      <c r="H32" s="34">
        <f>$G$28/'Fixed data'!$C$7</f>
        <v>-4.3150222222222354E-4</v>
      </c>
      <c r="I32" s="34">
        <f>$G$28/'Fixed data'!$C$7</f>
        <v>-4.3150222222222354E-4</v>
      </c>
      <c r="J32" s="34">
        <f>$G$28/'Fixed data'!$C$7</f>
        <v>-4.3150222222222354E-4</v>
      </c>
      <c r="K32" s="34">
        <f>$G$28/'Fixed data'!$C$7</f>
        <v>-4.3150222222222354E-4</v>
      </c>
      <c r="L32" s="34">
        <f>$G$28/'Fixed data'!$C$7</f>
        <v>-4.3150222222222354E-4</v>
      </c>
      <c r="M32" s="34">
        <f>$G$28/'Fixed data'!$C$7</f>
        <v>-4.3150222222222354E-4</v>
      </c>
      <c r="N32" s="34">
        <f>$G$28/'Fixed data'!$C$7</f>
        <v>-4.3150222222222354E-4</v>
      </c>
      <c r="O32" s="34">
        <f>$G$28/'Fixed data'!$C$7</f>
        <v>-4.3150222222222354E-4</v>
      </c>
      <c r="P32" s="34">
        <f>$G$28/'Fixed data'!$C$7</f>
        <v>-4.3150222222222354E-4</v>
      </c>
      <c r="Q32" s="34">
        <f>$G$28/'Fixed data'!$C$7</f>
        <v>-4.3150222222222354E-4</v>
      </c>
      <c r="R32" s="34">
        <f>$G$28/'Fixed data'!$C$7</f>
        <v>-4.3150222222222354E-4</v>
      </c>
      <c r="S32" s="34">
        <f>$G$28/'Fixed data'!$C$7</f>
        <v>-4.3150222222222354E-4</v>
      </c>
      <c r="T32" s="34">
        <f>$G$28/'Fixed data'!$C$7</f>
        <v>-4.3150222222222354E-4</v>
      </c>
      <c r="U32" s="34">
        <f>$G$28/'Fixed data'!$C$7</f>
        <v>-4.3150222222222354E-4</v>
      </c>
      <c r="V32" s="34">
        <f>$G$28/'Fixed data'!$C$7</f>
        <v>-4.3150222222222354E-4</v>
      </c>
      <c r="W32" s="34">
        <f>$G$28/'Fixed data'!$C$7</f>
        <v>-4.3150222222222354E-4</v>
      </c>
      <c r="X32" s="34">
        <f>$G$28/'Fixed data'!$C$7</f>
        <v>-4.3150222222222354E-4</v>
      </c>
      <c r="Y32" s="34">
        <f>$G$28/'Fixed data'!$C$7</f>
        <v>-4.3150222222222354E-4</v>
      </c>
      <c r="Z32" s="34">
        <f>$G$28/'Fixed data'!$C$7</f>
        <v>-4.3150222222222354E-4</v>
      </c>
      <c r="AA32" s="34">
        <f>$G$28/'Fixed data'!$C$7</f>
        <v>-4.3150222222222354E-4</v>
      </c>
      <c r="AB32" s="34">
        <f>$G$28/'Fixed data'!$C$7</f>
        <v>-4.3150222222222354E-4</v>
      </c>
      <c r="AC32" s="34">
        <f>$G$28/'Fixed data'!$C$7</f>
        <v>-4.3150222222222354E-4</v>
      </c>
      <c r="AD32" s="34">
        <f>$G$28/'Fixed data'!$C$7</f>
        <v>-4.3150222222222354E-4</v>
      </c>
      <c r="AE32" s="34">
        <f>$G$28/'Fixed data'!$C$7</f>
        <v>-4.3150222222222354E-4</v>
      </c>
      <c r="AF32" s="34">
        <f>$G$28/'Fixed data'!$C$7</f>
        <v>-4.3150222222222354E-4</v>
      </c>
      <c r="AG32" s="34">
        <f>$G$28/'Fixed data'!$C$7</f>
        <v>-4.3150222222222354E-4</v>
      </c>
      <c r="AH32" s="34">
        <f>$G$28/'Fixed data'!$C$7</f>
        <v>-4.3150222222222354E-4</v>
      </c>
      <c r="AI32" s="34">
        <f>$G$28/'Fixed data'!$C$7</f>
        <v>-4.3150222222222354E-4</v>
      </c>
      <c r="AJ32" s="34">
        <f>$G$28/'Fixed data'!$C$7</f>
        <v>-4.3150222222222354E-4</v>
      </c>
      <c r="AK32" s="34">
        <f>$G$28/'Fixed data'!$C$7</f>
        <v>-4.3150222222222354E-4</v>
      </c>
      <c r="AL32" s="34">
        <f>$G$28/'Fixed data'!$C$7</f>
        <v>-4.3150222222222354E-4</v>
      </c>
      <c r="AM32" s="34">
        <f>$G$28/'Fixed data'!$C$7</f>
        <v>-4.3150222222222354E-4</v>
      </c>
      <c r="AN32" s="34">
        <f>$G$28/'Fixed data'!$C$7</f>
        <v>-4.3150222222222354E-4</v>
      </c>
      <c r="AO32" s="34">
        <f>$G$28/'Fixed data'!$C$7</f>
        <v>-4.3150222222222354E-4</v>
      </c>
      <c r="AP32" s="34">
        <f>$G$28/'Fixed data'!$C$7</f>
        <v>-4.3150222222222354E-4</v>
      </c>
      <c r="AQ32" s="34">
        <f>$G$28/'Fixed data'!$C$7</f>
        <v>-4.3150222222222354E-4</v>
      </c>
      <c r="AR32" s="34">
        <f>$G$28/'Fixed data'!$C$7</f>
        <v>-4.3150222222222354E-4</v>
      </c>
      <c r="AS32" s="34">
        <f>$G$28/'Fixed data'!$C$7</f>
        <v>-4.3150222222222354E-4</v>
      </c>
      <c r="AT32" s="34">
        <f>$G$28/'Fixed data'!$C$7</f>
        <v>-4.3150222222222354E-4</v>
      </c>
      <c r="AU32" s="34">
        <f>$G$28/'Fixed data'!$C$7</f>
        <v>-4.3150222222222354E-4</v>
      </c>
      <c r="AV32" s="34">
        <f>$G$28/'Fixed data'!$C$7</f>
        <v>-4.3150222222222354E-4</v>
      </c>
      <c r="AW32" s="34">
        <f>$G$28/'Fixed data'!$C$7</f>
        <v>-4.3150222222222354E-4</v>
      </c>
      <c r="AX32" s="34">
        <f>$G$28/'Fixed data'!$C$7</f>
        <v>-4.3150222222222354E-4</v>
      </c>
      <c r="AY32" s="34">
        <f>$G$28/'Fixed data'!$C$7</f>
        <v>-4.3150222222222354E-4</v>
      </c>
      <c r="AZ32" s="34">
        <f>$G$28/'Fixed data'!$C$7</f>
        <v>-4.3150222222222354E-4</v>
      </c>
      <c r="BA32" s="34"/>
      <c r="BB32" s="34"/>
      <c r="BC32" s="34"/>
      <c r="BD32" s="34"/>
    </row>
    <row r="33" spans="1:57" ht="16.5" hidden="1" customHeight="1" outlineLevel="1" x14ac:dyDescent="0.35">
      <c r="A33" s="115"/>
      <c r="B33" s="9" t="s">
        <v>4</v>
      </c>
      <c r="C33" s="11" t="s">
        <v>56</v>
      </c>
      <c r="D33" s="9" t="s">
        <v>40</v>
      </c>
      <c r="F33" s="34"/>
      <c r="G33" s="34"/>
      <c r="H33" s="34"/>
      <c r="I33" s="34">
        <f>$H$28/'Fixed data'!$C$7</f>
        <v>-4.3150222222222354E-4</v>
      </c>
      <c r="J33" s="34">
        <f>$H$28/'Fixed data'!$C$7</f>
        <v>-4.3150222222222354E-4</v>
      </c>
      <c r="K33" s="34">
        <f>$H$28/'Fixed data'!$C$7</f>
        <v>-4.3150222222222354E-4</v>
      </c>
      <c r="L33" s="34">
        <f>$H$28/'Fixed data'!$C$7</f>
        <v>-4.3150222222222354E-4</v>
      </c>
      <c r="M33" s="34">
        <f>$H$28/'Fixed data'!$C$7</f>
        <v>-4.3150222222222354E-4</v>
      </c>
      <c r="N33" s="34">
        <f>$H$28/'Fixed data'!$C$7</f>
        <v>-4.3150222222222354E-4</v>
      </c>
      <c r="O33" s="34">
        <f>$H$28/'Fixed data'!$C$7</f>
        <v>-4.3150222222222354E-4</v>
      </c>
      <c r="P33" s="34">
        <f>$H$28/'Fixed data'!$C$7</f>
        <v>-4.3150222222222354E-4</v>
      </c>
      <c r="Q33" s="34">
        <f>$H$28/'Fixed data'!$C$7</f>
        <v>-4.3150222222222354E-4</v>
      </c>
      <c r="R33" s="34">
        <f>$H$28/'Fixed data'!$C$7</f>
        <v>-4.3150222222222354E-4</v>
      </c>
      <c r="S33" s="34">
        <f>$H$28/'Fixed data'!$C$7</f>
        <v>-4.3150222222222354E-4</v>
      </c>
      <c r="T33" s="34">
        <f>$H$28/'Fixed data'!$C$7</f>
        <v>-4.3150222222222354E-4</v>
      </c>
      <c r="U33" s="34">
        <f>$H$28/'Fixed data'!$C$7</f>
        <v>-4.3150222222222354E-4</v>
      </c>
      <c r="V33" s="34">
        <f>$H$28/'Fixed data'!$C$7</f>
        <v>-4.3150222222222354E-4</v>
      </c>
      <c r="W33" s="34">
        <f>$H$28/'Fixed data'!$C$7</f>
        <v>-4.3150222222222354E-4</v>
      </c>
      <c r="X33" s="34">
        <f>$H$28/'Fixed data'!$C$7</f>
        <v>-4.3150222222222354E-4</v>
      </c>
      <c r="Y33" s="34">
        <f>$H$28/'Fixed data'!$C$7</f>
        <v>-4.3150222222222354E-4</v>
      </c>
      <c r="Z33" s="34">
        <f>$H$28/'Fixed data'!$C$7</f>
        <v>-4.3150222222222354E-4</v>
      </c>
      <c r="AA33" s="34">
        <f>$H$28/'Fixed data'!$C$7</f>
        <v>-4.3150222222222354E-4</v>
      </c>
      <c r="AB33" s="34">
        <f>$H$28/'Fixed data'!$C$7</f>
        <v>-4.3150222222222354E-4</v>
      </c>
      <c r="AC33" s="34">
        <f>$H$28/'Fixed data'!$C$7</f>
        <v>-4.3150222222222354E-4</v>
      </c>
      <c r="AD33" s="34">
        <f>$H$28/'Fixed data'!$C$7</f>
        <v>-4.3150222222222354E-4</v>
      </c>
      <c r="AE33" s="34">
        <f>$H$28/'Fixed data'!$C$7</f>
        <v>-4.3150222222222354E-4</v>
      </c>
      <c r="AF33" s="34">
        <f>$H$28/'Fixed data'!$C$7</f>
        <v>-4.3150222222222354E-4</v>
      </c>
      <c r="AG33" s="34">
        <f>$H$28/'Fixed data'!$C$7</f>
        <v>-4.3150222222222354E-4</v>
      </c>
      <c r="AH33" s="34">
        <f>$H$28/'Fixed data'!$C$7</f>
        <v>-4.3150222222222354E-4</v>
      </c>
      <c r="AI33" s="34">
        <f>$H$28/'Fixed data'!$C$7</f>
        <v>-4.3150222222222354E-4</v>
      </c>
      <c r="AJ33" s="34">
        <f>$H$28/'Fixed data'!$C$7</f>
        <v>-4.3150222222222354E-4</v>
      </c>
      <c r="AK33" s="34">
        <f>$H$28/'Fixed data'!$C$7</f>
        <v>-4.3150222222222354E-4</v>
      </c>
      <c r="AL33" s="34">
        <f>$H$28/'Fixed data'!$C$7</f>
        <v>-4.3150222222222354E-4</v>
      </c>
      <c r="AM33" s="34">
        <f>$H$28/'Fixed data'!$C$7</f>
        <v>-4.3150222222222354E-4</v>
      </c>
      <c r="AN33" s="34">
        <f>$H$28/'Fixed data'!$C$7</f>
        <v>-4.3150222222222354E-4</v>
      </c>
      <c r="AO33" s="34">
        <f>$H$28/'Fixed data'!$C$7</f>
        <v>-4.3150222222222354E-4</v>
      </c>
      <c r="AP33" s="34">
        <f>$H$28/'Fixed data'!$C$7</f>
        <v>-4.3150222222222354E-4</v>
      </c>
      <c r="AQ33" s="34">
        <f>$H$28/'Fixed data'!$C$7</f>
        <v>-4.3150222222222354E-4</v>
      </c>
      <c r="AR33" s="34">
        <f>$H$28/'Fixed data'!$C$7</f>
        <v>-4.3150222222222354E-4</v>
      </c>
      <c r="AS33" s="34">
        <f>$H$28/'Fixed data'!$C$7</f>
        <v>-4.3150222222222354E-4</v>
      </c>
      <c r="AT33" s="34">
        <f>$H$28/'Fixed data'!$C$7</f>
        <v>-4.3150222222222354E-4</v>
      </c>
      <c r="AU33" s="34">
        <f>$H$28/'Fixed data'!$C$7</f>
        <v>-4.3150222222222354E-4</v>
      </c>
      <c r="AV33" s="34">
        <f>$H$28/'Fixed data'!$C$7</f>
        <v>-4.3150222222222354E-4</v>
      </c>
      <c r="AW33" s="34">
        <f>$H$28/'Fixed data'!$C$7</f>
        <v>-4.3150222222222354E-4</v>
      </c>
      <c r="AX33" s="34">
        <f>$H$28/'Fixed data'!$C$7</f>
        <v>-4.3150222222222354E-4</v>
      </c>
      <c r="AY33" s="34">
        <f>$H$28/'Fixed data'!$C$7</f>
        <v>-4.3150222222222354E-4</v>
      </c>
      <c r="AZ33" s="34">
        <f>$H$28/'Fixed data'!$C$7</f>
        <v>-4.3150222222222354E-4</v>
      </c>
      <c r="BA33" s="34">
        <f>$H$28/'Fixed data'!$C$7</f>
        <v>-4.3150222222222354E-4</v>
      </c>
      <c r="BB33" s="34"/>
      <c r="BC33" s="34"/>
      <c r="BD33" s="34"/>
    </row>
    <row r="34" spans="1:57" ht="16.5" hidden="1" customHeight="1" outlineLevel="1" x14ac:dyDescent="0.35">
      <c r="A34" s="115"/>
      <c r="B34" s="9" t="s">
        <v>5</v>
      </c>
      <c r="C34" s="11" t="s">
        <v>57</v>
      </c>
      <c r="D34" s="9" t="s">
        <v>40</v>
      </c>
      <c r="F34" s="34"/>
      <c r="G34" s="34"/>
      <c r="H34" s="34"/>
      <c r="I34" s="34"/>
      <c r="J34" s="34">
        <f>$I$28/'Fixed data'!$C$7</f>
        <v>-4.3150222222222354E-4</v>
      </c>
      <c r="K34" s="34">
        <f>$I$28/'Fixed data'!$C$7</f>
        <v>-4.3150222222222354E-4</v>
      </c>
      <c r="L34" s="34">
        <f>$I$28/'Fixed data'!$C$7</f>
        <v>-4.3150222222222354E-4</v>
      </c>
      <c r="M34" s="34">
        <f>$I$28/'Fixed data'!$C$7</f>
        <v>-4.3150222222222354E-4</v>
      </c>
      <c r="N34" s="34">
        <f>$I$28/'Fixed data'!$C$7</f>
        <v>-4.3150222222222354E-4</v>
      </c>
      <c r="O34" s="34">
        <f>$I$28/'Fixed data'!$C$7</f>
        <v>-4.3150222222222354E-4</v>
      </c>
      <c r="P34" s="34">
        <f>$I$28/'Fixed data'!$C$7</f>
        <v>-4.3150222222222354E-4</v>
      </c>
      <c r="Q34" s="34">
        <f>$I$28/'Fixed data'!$C$7</f>
        <v>-4.3150222222222354E-4</v>
      </c>
      <c r="R34" s="34">
        <f>$I$28/'Fixed data'!$C$7</f>
        <v>-4.3150222222222354E-4</v>
      </c>
      <c r="S34" s="34">
        <f>$I$28/'Fixed data'!$C$7</f>
        <v>-4.3150222222222354E-4</v>
      </c>
      <c r="T34" s="34">
        <f>$I$28/'Fixed data'!$C$7</f>
        <v>-4.3150222222222354E-4</v>
      </c>
      <c r="U34" s="34">
        <f>$I$28/'Fixed data'!$C$7</f>
        <v>-4.3150222222222354E-4</v>
      </c>
      <c r="V34" s="34">
        <f>$I$28/'Fixed data'!$C$7</f>
        <v>-4.3150222222222354E-4</v>
      </c>
      <c r="W34" s="34">
        <f>$I$28/'Fixed data'!$C$7</f>
        <v>-4.3150222222222354E-4</v>
      </c>
      <c r="X34" s="34">
        <f>$I$28/'Fixed data'!$C$7</f>
        <v>-4.3150222222222354E-4</v>
      </c>
      <c r="Y34" s="34">
        <f>$I$28/'Fixed data'!$C$7</f>
        <v>-4.3150222222222354E-4</v>
      </c>
      <c r="Z34" s="34">
        <f>$I$28/'Fixed data'!$C$7</f>
        <v>-4.3150222222222354E-4</v>
      </c>
      <c r="AA34" s="34">
        <f>$I$28/'Fixed data'!$C$7</f>
        <v>-4.3150222222222354E-4</v>
      </c>
      <c r="AB34" s="34">
        <f>$I$28/'Fixed data'!$C$7</f>
        <v>-4.3150222222222354E-4</v>
      </c>
      <c r="AC34" s="34">
        <f>$I$28/'Fixed data'!$C$7</f>
        <v>-4.3150222222222354E-4</v>
      </c>
      <c r="AD34" s="34">
        <f>$I$28/'Fixed data'!$C$7</f>
        <v>-4.3150222222222354E-4</v>
      </c>
      <c r="AE34" s="34">
        <f>$I$28/'Fixed data'!$C$7</f>
        <v>-4.3150222222222354E-4</v>
      </c>
      <c r="AF34" s="34">
        <f>$I$28/'Fixed data'!$C$7</f>
        <v>-4.3150222222222354E-4</v>
      </c>
      <c r="AG34" s="34">
        <f>$I$28/'Fixed data'!$C$7</f>
        <v>-4.3150222222222354E-4</v>
      </c>
      <c r="AH34" s="34">
        <f>$I$28/'Fixed data'!$C$7</f>
        <v>-4.3150222222222354E-4</v>
      </c>
      <c r="AI34" s="34">
        <f>$I$28/'Fixed data'!$C$7</f>
        <v>-4.3150222222222354E-4</v>
      </c>
      <c r="AJ34" s="34">
        <f>$I$28/'Fixed data'!$C$7</f>
        <v>-4.3150222222222354E-4</v>
      </c>
      <c r="AK34" s="34">
        <f>$I$28/'Fixed data'!$C$7</f>
        <v>-4.3150222222222354E-4</v>
      </c>
      <c r="AL34" s="34">
        <f>$I$28/'Fixed data'!$C$7</f>
        <v>-4.3150222222222354E-4</v>
      </c>
      <c r="AM34" s="34">
        <f>$I$28/'Fixed data'!$C$7</f>
        <v>-4.3150222222222354E-4</v>
      </c>
      <c r="AN34" s="34">
        <f>$I$28/'Fixed data'!$C$7</f>
        <v>-4.3150222222222354E-4</v>
      </c>
      <c r="AO34" s="34">
        <f>$I$28/'Fixed data'!$C$7</f>
        <v>-4.3150222222222354E-4</v>
      </c>
      <c r="AP34" s="34">
        <f>$I$28/'Fixed data'!$C$7</f>
        <v>-4.3150222222222354E-4</v>
      </c>
      <c r="AQ34" s="34">
        <f>$I$28/'Fixed data'!$C$7</f>
        <v>-4.3150222222222354E-4</v>
      </c>
      <c r="AR34" s="34">
        <f>$I$28/'Fixed data'!$C$7</f>
        <v>-4.3150222222222354E-4</v>
      </c>
      <c r="AS34" s="34">
        <f>$I$28/'Fixed data'!$C$7</f>
        <v>-4.3150222222222354E-4</v>
      </c>
      <c r="AT34" s="34">
        <f>$I$28/'Fixed data'!$C$7</f>
        <v>-4.3150222222222354E-4</v>
      </c>
      <c r="AU34" s="34">
        <f>$I$28/'Fixed data'!$C$7</f>
        <v>-4.3150222222222354E-4</v>
      </c>
      <c r="AV34" s="34">
        <f>$I$28/'Fixed data'!$C$7</f>
        <v>-4.3150222222222354E-4</v>
      </c>
      <c r="AW34" s="34">
        <f>$I$28/'Fixed data'!$C$7</f>
        <v>-4.3150222222222354E-4</v>
      </c>
      <c r="AX34" s="34">
        <f>$I$28/'Fixed data'!$C$7</f>
        <v>-4.3150222222222354E-4</v>
      </c>
      <c r="AY34" s="34">
        <f>$I$28/'Fixed data'!$C$7</f>
        <v>-4.3150222222222354E-4</v>
      </c>
      <c r="AZ34" s="34">
        <f>$I$28/'Fixed data'!$C$7</f>
        <v>-4.3150222222222354E-4</v>
      </c>
      <c r="BA34" s="34">
        <f>$I$28/'Fixed data'!$C$7</f>
        <v>-4.3150222222222354E-4</v>
      </c>
      <c r="BB34" s="34">
        <f>$I$28/'Fixed data'!$C$7</f>
        <v>-4.3150222222222354E-4</v>
      </c>
      <c r="BC34" s="34"/>
      <c r="BD34" s="34"/>
    </row>
    <row r="35" spans="1:57" ht="16.5" hidden="1" customHeight="1" outlineLevel="1" x14ac:dyDescent="0.35">
      <c r="A35" s="115"/>
      <c r="B35" s="9" t="s">
        <v>6</v>
      </c>
      <c r="C35" s="11" t="s">
        <v>58</v>
      </c>
      <c r="D35" s="9" t="s">
        <v>40</v>
      </c>
      <c r="F35" s="34"/>
      <c r="G35" s="34"/>
      <c r="H35" s="34"/>
      <c r="I35" s="34"/>
      <c r="J35" s="34"/>
      <c r="K35" s="34">
        <f>$J$28/'Fixed data'!$C$7</f>
        <v>-4.3150222222222153E-4</v>
      </c>
      <c r="L35" s="34">
        <f>$J$28/'Fixed data'!$C$7</f>
        <v>-4.3150222222222153E-4</v>
      </c>
      <c r="M35" s="34">
        <f>$J$28/'Fixed data'!$C$7</f>
        <v>-4.3150222222222153E-4</v>
      </c>
      <c r="N35" s="34">
        <f>$J$28/'Fixed data'!$C$7</f>
        <v>-4.3150222222222153E-4</v>
      </c>
      <c r="O35" s="34">
        <f>$J$28/'Fixed data'!$C$7</f>
        <v>-4.3150222222222153E-4</v>
      </c>
      <c r="P35" s="34">
        <f>$J$28/'Fixed data'!$C$7</f>
        <v>-4.3150222222222153E-4</v>
      </c>
      <c r="Q35" s="34">
        <f>$J$28/'Fixed data'!$C$7</f>
        <v>-4.3150222222222153E-4</v>
      </c>
      <c r="R35" s="34">
        <f>$J$28/'Fixed data'!$C$7</f>
        <v>-4.3150222222222153E-4</v>
      </c>
      <c r="S35" s="34">
        <f>$J$28/'Fixed data'!$C$7</f>
        <v>-4.3150222222222153E-4</v>
      </c>
      <c r="T35" s="34">
        <f>$J$28/'Fixed data'!$C$7</f>
        <v>-4.3150222222222153E-4</v>
      </c>
      <c r="U35" s="34">
        <f>$J$28/'Fixed data'!$C$7</f>
        <v>-4.3150222222222153E-4</v>
      </c>
      <c r="V35" s="34">
        <f>$J$28/'Fixed data'!$C$7</f>
        <v>-4.3150222222222153E-4</v>
      </c>
      <c r="W35" s="34">
        <f>$J$28/'Fixed data'!$C$7</f>
        <v>-4.3150222222222153E-4</v>
      </c>
      <c r="X35" s="34">
        <f>$J$28/'Fixed data'!$C$7</f>
        <v>-4.3150222222222153E-4</v>
      </c>
      <c r="Y35" s="34">
        <f>$J$28/'Fixed data'!$C$7</f>
        <v>-4.3150222222222153E-4</v>
      </c>
      <c r="Z35" s="34">
        <f>$J$28/'Fixed data'!$C$7</f>
        <v>-4.3150222222222153E-4</v>
      </c>
      <c r="AA35" s="34">
        <f>$J$28/'Fixed data'!$C$7</f>
        <v>-4.3150222222222153E-4</v>
      </c>
      <c r="AB35" s="34">
        <f>$J$28/'Fixed data'!$C$7</f>
        <v>-4.3150222222222153E-4</v>
      </c>
      <c r="AC35" s="34">
        <f>$J$28/'Fixed data'!$C$7</f>
        <v>-4.3150222222222153E-4</v>
      </c>
      <c r="AD35" s="34">
        <f>$J$28/'Fixed data'!$C$7</f>
        <v>-4.3150222222222153E-4</v>
      </c>
      <c r="AE35" s="34">
        <f>$J$28/'Fixed data'!$C$7</f>
        <v>-4.3150222222222153E-4</v>
      </c>
      <c r="AF35" s="34">
        <f>$J$28/'Fixed data'!$C$7</f>
        <v>-4.3150222222222153E-4</v>
      </c>
      <c r="AG35" s="34">
        <f>$J$28/'Fixed data'!$C$7</f>
        <v>-4.3150222222222153E-4</v>
      </c>
      <c r="AH35" s="34">
        <f>$J$28/'Fixed data'!$C$7</f>
        <v>-4.3150222222222153E-4</v>
      </c>
      <c r="AI35" s="34">
        <f>$J$28/'Fixed data'!$C$7</f>
        <v>-4.3150222222222153E-4</v>
      </c>
      <c r="AJ35" s="34">
        <f>$J$28/'Fixed data'!$C$7</f>
        <v>-4.3150222222222153E-4</v>
      </c>
      <c r="AK35" s="34">
        <f>$J$28/'Fixed data'!$C$7</f>
        <v>-4.3150222222222153E-4</v>
      </c>
      <c r="AL35" s="34">
        <f>$J$28/'Fixed data'!$C$7</f>
        <v>-4.3150222222222153E-4</v>
      </c>
      <c r="AM35" s="34">
        <f>$J$28/'Fixed data'!$C$7</f>
        <v>-4.3150222222222153E-4</v>
      </c>
      <c r="AN35" s="34">
        <f>$J$28/'Fixed data'!$C$7</f>
        <v>-4.3150222222222153E-4</v>
      </c>
      <c r="AO35" s="34">
        <f>$J$28/'Fixed data'!$C$7</f>
        <v>-4.3150222222222153E-4</v>
      </c>
      <c r="AP35" s="34">
        <f>$J$28/'Fixed data'!$C$7</f>
        <v>-4.3150222222222153E-4</v>
      </c>
      <c r="AQ35" s="34">
        <f>$J$28/'Fixed data'!$C$7</f>
        <v>-4.3150222222222153E-4</v>
      </c>
      <c r="AR35" s="34">
        <f>$J$28/'Fixed data'!$C$7</f>
        <v>-4.3150222222222153E-4</v>
      </c>
      <c r="AS35" s="34">
        <f>$J$28/'Fixed data'!$C$7</f>
        <v>-4.3150222222222153E-4</v>
      </c>
      <c r="AT35" s="34">
        <f>$J$28/'Fixed data'!$C$7</f>
        <v>-4.3150222222222153E-4</v>
      </c>
      <c r="AU35" s="34">
        <f>$J$28/'Fixed data'!$C$7</f>
        <v>-4.3150222222222153E-4</v>
      </c>
      <c r="AV35" s="34">
        <f>$J$28/'Fixed data'!$C$7</f>
        <v>-4.3150222222222153E-4</v>
      </c>
      <c r="AW35" s="34">
        <f>$J$28/'Fixed data'!$C$7</f>
        <v>-4.3150222222222153E-4</v>
      </c>
      <c r="AX35" s="34">
        <f>$J$28/'Fixed data'!$C$7</f>
        <v>-4.3150222222222153E-4</v>
      </c>
      <c r="AY35" s="34">
        <f>$J$28/'Fixed data'!$C$7</f>
        <v>-4.3150222222222153E-4</v>
      </c>
      <c r="AZ35" s="34">
        <f>$J$28/'Fixed data'!$C$7</f>
        <v>-4.3150222222222153E-4</v>
      </c>
      <c r="BA35" s="34">
        <f>$J$28/'Fixed data'!$C$7</f>
        <v>-4.3150222222222153E-4</v>
      </c>
      <c r="BB35" s="34">
        <f>$J$28/'Fixed data'!$C$7</f>
        <v>-4.3150222222222153E-4</v>
      </c>
      <c r="BC35" s="34">
        <f>$J$28/'Fixed data'!$C$7</f>
        <v>-4.3150222222222153E-4</v>
      </c>
      <c r="BD35" s="34"/>
    </row>
    <row r="36" spans="1:57" ht="16.5" hidden="1" customHeight="1" outlineLevel="1" x14ac:dyDescent="0.35">
      <c r="A36" s="115"/>
      <c r="B36" s="9" t="s">
        <v>32</v>
      </c>
      <c r="C36" s="11" t="s">
        <v>59</v>
      </c>
      <c r="D36" s="9" t="s">
        <v>40</v>
      </c>
      <c r="F36" s="34"/>
      <c r="G36" s="34"/>
      <c r="H36" s="34"/>
      <c r="I36" s="34"/>
      <c r="J36" s="34"/>
      <c r="K36" s="34"/>
      <c r="L36" s="34">
        <f>$K$28/'Fixed data'!$C$7</f>
        <v>-4.3150222222222153E-4</v>
      </c>
      <c r="M36" s="34">
        <f>$K$28/'Fixed data'!$C$7</f>
        <v>-4.3150222222222153E-4</v>
      </c>
      <c r="N36" s="34">
        <f>$K$28/'Fixed data'!$C$7</f>
        <v>-4.3150222222222153E-4</v>
      </c>
      <c r="O36" s="34">
        <f>$K$28/'Fixed data'!$C$7</f>
        <v>-4.3150222222222153E-4</v>
      </c>
      <c r="P36" s="34">
        <f>$K$28/'Fixed data'!$C$7</f>
        <v>-4.3150222222222153E-4</v>
      </c>
      <c r="Q36" s="34">
        <f>$K$28/'Fixed data'!$C$7</f>
        <v>-4.3150222222222153E-4</v>
      </c>
      <c r="R36" s="34">
        <f>$K$28/'Fixed data'!$C$7</f>
        <v>-4.3150222222222153E-4</v>
      </c>
      <c r="S36" s="34">
        <f>$K$28/'Fixed data'!$C$7</f>
        <v>-4.3150222222222153E-4</v>
      </c>
      <c r="T36" s="34">
        <f>$K$28/'Fixed data'!$C$7</f>
        <v>-4.3150222222222153E-4</v>
      </c>
      <c r="U36" s="34">
        <f>$K$28/'Fixed data'!$C$7</f>
        <v>-4.3150222222222153E-4</v>
      </c>
      <c r="V36" s="34">
        <f>$K$28/'Fixed data'!$C$7</f>
        <v>-4.3150222222222153E-4</v>
      </c>
      <c r="W36" s="34">
        <f>$K$28/'Fixed data'!$C$7</f>
        <v>-4.3150222222222153E-4</v>
      </c>
      <c r="X36" s="34">
        <f>$K$28/'Fixed data'!$C$7</f>
        <v>-4.3150222222222153E-4</v>
      </c>
      <c r="Y36" s="34">
        <f>$K$28/'Fixed data'!$C$7</f>
        <v>-4.3150222222222153E-4</v>
      </c>
      <c r="Z36" s="34">
        <f>$K$28/'Fixed data'!$C$7</f>
        <v>-4.3150222222222153E-4</v>
      </c>
      <c r="AA36" s="34">
        <f>$K$28/'Fixed data'!$C$7</f>
        <v>-4.3150222222222153E-4</v>
      </c>
      <c r="AB36" s="34">
        <f>$K$28/'Fixed data'!$C$7</f>
        <v>-4.3150222222222153E-4</v>
      </c>
      <c r="AC36" s="34">
        <f>$K$28/'Fixed data'!$C$7</f>
        <v>-4.3150222222222153E-4</v>
      </c>
      <c r="AD36" s="34">
        <f>$K$28/'Fixed data'!$C$7</f>
        <v>-4.3150222222222153E-4</v>
      </c>
      <c r="AE36" s="34">
        <f>$K$28/'Fixed data'!$C$7</f>
        <v>-4.3150222222222153E-4</v>
      </c>
      <c r="AF36" s="34">
        <f>$K$28/'Fixed data'!$C$7</f>
        <v>-4.3150222222222153E-4</v>
      </c>
      <c r="AG36" s="34">
        <f>$K$28/'Fixed data'!$C$7</f>
        <v>-4.3150222222222153E-4</v>
      </c>
      <c r="AH36" s="34">
        <f>$K$28/'Fixed data'!$C$7</f>
        <v>-4.3150222222222153E-4</v>
      </c>
      <c r="AI36" s="34">
        <f>$K$28/'Fixed data'!$C$7</f>
        <v>-4.3150222222222153E-4</v>
      </c>
      <c r="AJ36" s="34">
        <f>$K$28/'Fixed data'!$C$7</f>
        <v>-4.3150222222222153E-4</v>
      </c>
      <c r="AK36" s="34">
        <f>$K$28/'Fixed data'!$C$7</f>
        <v>-4.3150222222222153E-4</v>
      </c>
      <c r="AL36" s="34">
        <f>$K$28/'Fixed data'!$C$7</f>
        <v>-4.3150222222222153E-4</v>
      </c>
      <c r="AM36" s="34">
        <f>$K$28/'Fixed data'!$C$7</f>
        <v>-4.3150222222222153E-4</v>
      </c>
      <c r="AN36" s="34">
        <f>$K$28/'Fixed data'!$C$7</f>
        <v>-4.3150222222222153E-4</v>
      </c>
      <c r="AO36" s="34">
        <f>$K$28/'Fixed data'!$C$7</f>
        <v>-4.3150222222222153E-4</v>
      </c>
      <c r="AP36" s="34">
        <f>$K$28/'Fixed data'!$C$7</f>
        <v>-4.3150222222222153E-4</v>
      </c>
      <c r="AQ36" s="34">
        <f>$K$28/'Fixed data'!$C$7</f>
        <v>-4.3150222222222153E-4</v>
      </c>
      <c r="AR36" s="34">
        <f>$K$28/'Fixed data'!$C$7</f>
        <v>-4.3150222222222153E-4</v>
      </c>
      <c r="AS36" s="34">
        <f>$K$28/'Fixed data'!$C$7</f>
        <v>-4.3150222222222153E-4</v>
      </c>
      <c r="AT36" s="34">
        <f>$K$28/'Fixed data'!$C$7</f>
        <v>-4.3150222222222153E-4</v>
      </c>
      <c r="AU36" s="34">
        <f>$K$28/'Fixed data'!$C$7</f>
        <v>-4.3150222222222153E-4</v>
      </c>
      <c r="AV36" s="34">
        <f>$K$28/'Fixed data'!$C$7</f>
        <v>-4.3150222222222153E-4</v>
      </c>
      <c r="AW36" s="34">
        <f>$K$28/'Fixed data'!$C$7</f>
        <v>-4.3150222222222153E-4</v>
      </c>
      <c r="AX36" s="34">
        <f>$K$28/'Fixed data'!$C$7</f>
        <v>-4.3150222222222153E-4</v>
      </c>
      <c r="AY36" s="34">
        <f>$K$28/'Fixed data'!$C$7</f>
        <v>-4.3150222222222153E-4</v>
      </c>
      <c r="AZ36" s="34">
        <f>$K$28/'Fixed data'!$C$7</f>
        <v>-4.3150222222222153E-4</v>
      </c>
      <c r="BA36" s="34">
        <f>$K$28/'Fixed data'!$C$7</f>
        <v>-4.3150222222222153E-4</v>
      </c>
      <c r="BB36" s="34">
        <f>$K$28/'Fixed data'!$C$7</f>
        <v>-4.3150222222222153E-4</v>
      </c>
      <c r="BC36" s="34">
        <f>$K$28/'Fixed data'!$C$7</f>
        <v>-4.3150222222222153E-4</v>
      </c>
      <c r="BD36" s="34">
        <f>$K$28/'Fixed data'!$C$7</f>
        <v>-4.3150222222222153E-4</v>
      </c>
    </row>
    <row r="37" spans="1:57" ht="16.5" hidden="1" customHeight="1" outlineLevel="1" x14ac:dyDescent="0.35">
      <c r="A37" s="115"/>
      <c r="B37" s="9" t="s">
        <v>33</v>
      </c>
      <c r="C37" s="11" t="s">
        <v>60</v>
      </c>
      <c r="D37" s="9" t="s">
        <v>40</v>
      </c>
      <c r="F37" s="34"/>
      <c r="G37" s="34"/>
      <c r="H37" s="34"/>
      <c r="I37" s="34"/>
      <c r="J37" s="34"/>
      <c r="K37" s="34"/>
      <c r="L37" s="34"/>
      <c r="M37" s="34">
        <f>$L$28/'Fixed data'!$C$7</f>
        <v>-4.3150222222222153E-4</v>
      </c>
      <c r="N37" s="34">
        <f>$L$28/'Fixed data'!$C$7</f>
        <v>-4.3150222222222153E-4</v>
      </c>
      <c r="O37" s="34">
        <f>$L$28/'Fixed data'!$C$7</f>
        <v>-4.3150222222222153E-4</v>
      </c>
      <c r="P37" s="34">
        <f>$L$28/'Fixed data'!$C$7</f>
        <v>-4.3150222222222153E-4</v>
      </c>
      <c r="Q37" s="34">
        <f>$L$28/'Fixed data'!$C$7</f>
        <v>-4.3150222222222153E-4</v>
      </c>
      <c r="R37" s="34">
        <f>$L$28/'Fixed data'!$C$7</f>
        <v>-4.3150222222222153E-4</v>
      </c>
      <c r="S37" s="34">
        <f>$L$28/'Fixed data'!$C$7</f>
        <v>-4.3150222222222153E-4</v>
      </c>
      <c r="T37" s="34">
        <f>$L$28/'Fixed data'!$C$7</f>
        <v>-4.3150222222222153E-4</v>
      </c>
      <c r="U37" s="34">
        <f>$L$28/'Fixed data'!$C$7</f>
        <v>-4.3150222222222153E-4</v>
      </c>
      <c r="V37" s="34">
        <f>$L$28/'Fixed data'!$C$7</f>
        <v>-4.3150222222222153E-4</v>
      </c>
      <c r="W37" s="34">
        <f>$L$28/'Fixed data'!$C$7</f>
        <v>-4.3150222222222153E-4</v>
      </c>
      <c r="X37" s="34">
        <f>$L$28/'Fixed data'!$C$7</f>
        <v>-4.3150222222222153E-4</v>
      </c>
      <c r="Y37" s="34">
        <f>$L$28/'Fixed data'!$C$7</f>
        <v>-4.3150222222222153E-4</v>
      </c>
      <c r="Z37" s="34">
        <f>$L$28/'Fixed data'!$C$7</f>
        <v>-4.3150222222222153E-4</v>
      </c>
      <c r="AA37" s="34">
        <f>$L$28/'Fixed data'!$C$7</f>
        <v>-4.3150222222222153E-4</v>
      </c>
      <c r="AB37" s="34">
        <f>$L$28/'Fixed data'!$C$7</f>
        <v>-4.3150222222222153E-4</v>
      </c>
      <c r="AC37" s="34">
        <f>$L$28/'Fixed data'!$C$7</f>
        <v>-4.3150222222222153E-4</v>
      </c>
      <c r="AD37" s="34">
        <f>$L$28/'Fixed data'!$C$7</f>
        <v>-4.3150222222222153E-4</v>
      </c>
      <c r="AE37" s="34">
        <f>$L$28/'Fixed data'!$C$7</f>
        <v>-4.3150222222222153E-4</v>
      </c>
      <c r="AF37" s="34">
        <f>$L$28/'Fixed data'!$C$7</f>
        <v>-4.3150222222222153E-4</v>
      </c>
      <c r="AG37" s="34">
        <f>$L$28/'Fixed data'!$C$7</f>
        <v>-4.3150222222222153E-4</v>
      </c>
      <c r="AH37" s="34">
        <f>$L$28/'Fixed data'!$C$7</f>
        <v>-4.3150222222222153E-4</v>
      </c>
      <c r="AI37" s="34">
        <f>$L$28/'Fixed data'!$C$7</f>
        <v>-4.3150222222222153E-4</v>
      </c>
      <c r="AJ37" s="34">
        <f>$L$28/'Fixed data'!$C$7</f>
        <v>-4.3150222222222153E-4</v>
      </c>
      <c r="AK37" s="34">
        <f>$L$28/'Fixed data'!$C$7</f>
        <v>-4.3150222222222153E-4</v>
      </c>
      <c r="AL37" s="34">
        <f>$L$28/'Fixed data'!$C$7</f>
        <v>-4.3150222222222153E-4</v>
      </c>
      <c r="AM37" s="34">
        <f>$L$28/'Fixed data'!$C$7</f>
        <v>-4.3150222222222153E-4</v>
      </c>
      <c r="AN37" s="34">
        <f>$L$28/'Fixed data'!$C$7</f>
        <v>-4.3150222222222153E-4</v>
      </c>
      <c r="AO37" s="34">
        <f>$L$28/'Fixed data'!$C$7</f>
        <v>-4.3150222222222153E-4</v>
      </c>
      <c r="AP37" s="34">
        <f>$L$28/'Fixed data'!$C$7</f>
        <v>-4.3150222222222153E-4</v>
      </c>
      <c r="AQ37" s="34">
        <f>$L$28/'Fixed data'!$C$7</f>
        <v>-4.3150222222222153E-4</v>
      </c>
      <c r="AR37" s="34">
        <f>$L$28/'Fixed data'!$C$7</f>
        <v>-4.3150222222222153E-4</v>
      </c>
      <c r="AS37" s="34">
        <f>$L$28/'Fixed data'!$C$7</f>
        <v>-4.3150222222222153E-4</v>
      </c>
      <c r="AT37" s="34">
        <f>$L$28/'Fixed data'!$C$7</f>
        <v>-4.3150222222222153E-4</v>
      </c>
      <c r="AU37" s="34">
        <f>$L$28/'Fixed data'!$C$7</f>
        <v>-4.3150222222222153E-4</v>
      </c>
      <c r="AV37" s="34">
        <f>$L$28/'Fixed data'!$C$7</f>
        <v>-4.3150222222222153E-4</v>
      </c>
      <c r="AW37" s="34">
        <f>$L$28/'Fixed data'!$C$7</f>
        <v>-4.3150222222222153E-4</v>
      </c>
      <c r="AX37" s="34">
        <f>$L$28/'Fixed data'!$C$7</f>
        <v>-4.3150222222222153E-4</v>
      </c>
      <c r="AY37" s="34">
        <f>$L$28/'Fixed data'!$C$7</f>
        <v>-4.3150222222222153E-4</v>
      </c>
      <c r="AZ37" s="34">
        <f>$L$28/'Fixed data'!$C$7</f>
        <v>-4.3150222222222153E-4</v>
      </c>
      <c r="BA37" s="34">
        <f>$L$28/'Fixed data'!$C$7</f>
        <v>-4.3150222222222153E-4</v>
      </c>
      <c r="BB37" s="34">
        <f>$L$28/'Fixed data'!$C$7</f>
        <v>-4.3150222222222153E-4</v>
      </c>
      <c r="BC37" s="34">
        <f>$L$28/'Fixed data'!$C$7</f>
        <v>-4.3150222222222153E-4</v>
      </c>
      <c r="BD37" s="34">
        <f>$L$28/'Fixed data'!$C$7</f>
        <v>-4.3150222222222153E-4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-4.3150222222222153E-4</v>
      </c>
      <c r="G60" s="34">
        <f t="shared" si="6"/>
        <v>-8.6300444444444512E-4</v>
      </c>
      <c r="H60" s="34">
        <f t="shared" si="6"/>
        <v>-1.2945066666666687E-3</v>
      </c>
      <c r="I60" s="34">
        <f t="shared" si="6"/>
        <v>-1.7260088888888922E-3</v>
      </c>
      <c r="J60" s="34">
        <f t="shared" si="6"/>
        <v>-2.1575111111111159E-3</v>
      </c>
      <c r="K60" s="34">
        <f t="shared" si="6"/>
        <v>-2.5890133333333373E-3</v>
      </c>
      <c r="L60" s="34">
        <f t="shared" si="6"/>
        <v>-3.0205155555555587E-3</v>
      </c>
      <c r="M60" s="34">
        <f t="shared" si="6"/>
        <v>-3.45201777777778E-3</v>
      </c>
      <c r="N60" s="34">
        <f t="shared" si="6"/>
        <v>-3.45201777777778E-3</v>
      </c>
      <c r="O60" s="34">
        <f t="shared" si="6"/>
        <v>-3.45201777777778E-3</v>
      </c>
      <c r="P60" s="34">
        <f t="shared" si="6"/>
        <v>-3.45201777777778E-3</v>
      </c>
      <c r="Q60" s="34">
        <f t="shared" si="6"/>
        <v>-3.45201777777778E-3</v>
      </c>
      <c r="R60" s="34">
        <f t="shared" si="6"/>
        <v>-3.45201777777778E-3</v>
      </c>
      <c r="S60" s="34">
        <f t="shared" si="6"/>
        <v>-3.45201777777778E-3</v>
      </c>
      <c r="T60" s="34">
        <f t="shared" si="6"/>
        <v>-3.45201777777778E-3</v>
      </c>
      <c r="U60" s="34">
        <f t="shared" si="6"/>
        <v>-3.45201777777778E-3</v>
      </c>
      <c r="V60" s="34">
        <f t="shared" si="6"/>
        <v>-3.45201777777778E-3</v>
      </c>
      <c r="W60" s="34">
        <f t="shared" si="6"/>
        <v>-3.45201777777778E-3</v>
      </c>
      <c r="X60" s="34">
        <f t="shared" si="6"/>
        <v>-3.45201777777778E-3</v>
      </c>
      <c r="Y60" s="34">
        <f t="shared" si="6"/>
        <v>-3.45201777777778E-3</v>
      </c>
      <c r="Z60" s="34">
        <f t="shared" si="6"/>
        <v>-3.45201777777778E-3</v>
      </c>
      <c r="AA60" s="34">
        <f t="shared" si="6"/>
        <v>-3.45201777777778E-3</v>
      </c>
      <c r="AB60" s="34">
        <f t="shared" si="6"/>
        <v>-3.45201777777778E-3</v>
      </c>
      <c r="AC60" s="34">
        <f t="shared" si="6"/>
        <v>-3.45201777777778E-3</v>
      </c>
      <c r="AD60" s="34">
        <f t="shared" si="6"/>
        <v>-3.45201777777778E-3</v>
      </c>
      <c r="AE60" s="34">
        <f t="shared" si="6"/>
        <v>-3.45201777777778E-3</v>
      </c>
      <c r="AF60" s="34">
        <f t="shared" si="6"/>
        <v>-3.45201777777778E-3</v>
      </c>
      <c r="AG60" s="34">
        <f t="shared" si="6"/>
        <v>-3.45201777777778E-3</v>
      </c>
      <c r="AH60" s="34">
        <f t="shared" si="6"/>
        <v>-3.45201777777778E-3</v>
      </c>
      <c r="AI60" s="34">
        <f t="shared" si="6"/>
        <v>-3.45201777777778E-3</v>
      </c>
      <c r="AJ60" s="34">
        <f t="shared" si="6"/>
        <v>-3.45201777777778E-3</v>
      </c>
      <c r="AK60" s="34">
        <f t="shared" si="6"/>
        <v>-3.45201777777778E-3</v>
      </c>
      <c r="AL60" s="34">
        <f t="shared" si="6"/>
        <v>-3.45201777777778E-3</v>
      </c>
      <c r="AM60" s="34">
        <f t="shared" si="6"/>
        <v>-3.45201777777778E-3</v>
      </c>
      <c r="AN60" s="34">
        <f t="shared" si="6"/>
        <v>-3.45201777777778E-3</v>
      </c>
      <c r="AO60" s="34">
        <f t="shared" si="6"/>
        <v>-3.45201777777778E-3</v>
      </c>
      <c r="AP60" s="34">
        <f t="shared" si="6"/>
        <v>-3.45201777777778E-3</v>
      </c>
      <c r="AQ60" s="34">
        <f t="shared" si="6"/>
        <v>-3.45201777777778E-3</v>
      </c>
      <c r="AR60" s="34">
        <f t="shared" si="6"/>
        <v>-3.45201777777778E-3</v>
      </c>
      <c r="AS60" s="34">
        <f t="shared" si="6"/>
        <v>-3.45201777777778E-3</v>
      </c>
      <c r="AT60" s="34">
        <f t="shared" si="6"/>
        <v>-3.45201777777778E-3</v>
      </c>
      <c r="AU60" s="34">
        <f t="shared" si="6"/>
        <v>-3.45201777777778E-3</v>
      </c>
      <c r="AV60" s="34">
        <f t="shared" si="6"/>
        <v>-3.45201777777778E-3</v>
      </c>
      <c r="AW60" s="34">
        <f t="shared" si="6"/>
        <v>-3.45201777777778E-3</v>
      </c>
      <c r="AX60" s="34">
        <f t="shared" si="6"/>
        <v>-3.45201777777778E-3</v>
      </c>
      <c r="AY60" s="34">
        <f t="shared" si="6"/>
        <v>-3.0205155555555582E-3</v>
      </c>
      <c r="AZ60" s="34">
        <f t="shared" si="6"/>
        <v>-2.5890133333333351E-3</v>
      </c>
      <c r="BA60" s="34">
        <f t="shared" si="6"/>
        <v>-2.1575111111111116E-3</v>
      </c>
      <c r="BB60" s="34">
        <f t="shared" si="6"/>
        <v>-1.7260088888888883E-3</v>
      </c>
      <c r="BC60" s="34">
        <f t="shared" si="6"/>
        <v>-1.2945066666666645E-3</v>
      </c>
      <c r="BD60" s="34">
        <f t="shared" si="6"/>
        <v>-8.6300444444444306E-4</v>
      </c>
    </row>
    <row r="61" spans="1:56" ht="17.25" hidden="1" customHeight="1" outlineLevel="1" x14ac:dyDescent="0.35">
      <c r="A61" s="115"/>
      <c r="B61" s="9" t="s">
        <v>35</v>
      </c>
      <c r="C61" s="9" t="s">
        <v>62</v>
      </c>
      <c r="D61" s="9" t="s">
        <v>40</v>
      </c>
      <c r="E61" s="34">
        <v>0</v>
      </c>
      <c r="F61" s="34">
        <f>E62</f>
        <v>-1.9417599999999969E-2</v>
      </c>
      <c r="G61" s="34">
        <f t="shared" ref="G61:BD61" si="7">F62</f>
        <v>-3.8403697777777808E-2</v>
      </c>
      <c r="H61" s="34">
        <f t="shared" si="7"/>
        <v>-5.6958293333333423E-2</v>
      </c>
      <c r="I61" s="34">
        <f t="shared" si="7"/>
        <v>-7.5081386666666819E-2</v>
      </c>
      <c r="J61" s="34">
        <f t="shared" si="7"/>
        <v>-9.2772977777777987E-2</v>
      </c>
      <c r="K61" s="34">
        <f t="shared" si="7"/>
        <v>-0.11003306666666685</v>
      </c>
      <c r="L61" s="34">
        <f t="shared" si="7"/>
        <v>-0.12686165333333349</v>
      </c>
      <c r="M61" s="34">
        <f t="shared" si="7"/>
        <v>-0.14325873777777789</v>
      </c>
      <c r="N61" s="34">
        <f t="shared" si="7"/>
        <v>-0.13980672000000011</v>
      </c>
      <c r="O61" s="34">
        <f t="shared" si="7"/>
        <v>-0.13635470222222232</v>
      </c>
      <c r="P61" s="34">
        <f t="shared" si="7"/>
        <v>-0.13290268444444453</v>
      </c>
      <c r="Q61" s="34">
        <f t="shared" si="7"/>
        <v>-0.12945066666666674</v>
      </c>
      <c r="R61" s="34">
        <f t="shared" si="7"/>
        <v>-0.12599864888888895</v>
      </c>
      <c r="S61" s="34">
        <f t="shared" si="7"/>
        <v>-0.12254663111111118</v>
      </c>
      <c r="T61" s="34">
        <f t="shared" si="7"/>
        <v>-0.1190946133333334</v>
      </c>
      <c r="U61" s="34">
        <f t="shared" si="7"/>
        <v>-0.11564259555555563</v>
      </c>
      <c r="V61" s="34">
        <f t="shared" si="7"/>
        <v>-0.11219057777777786</v>
      </c>
      <c r="W61" s="34">
        <f t="shared" si="7"/>
        <v>-0.10873856000000008</v>
      </c>
      <c r="X61" s="34">
        <f t="shared" si="7"/>
        <v>-0.10528654222222231</v>
      </c>
      <c r="Y61" s="34">
        <f t="shared" si="7"/>
        <v>-0.10183452444444453</v>
      </c>
      <c r="Z61" s="34">
        <f t="shared" si="7"/>
        <v>-9.8382506666666758E-2</v>
      </c>
      <c r="AA61" s="34">
        <f t="shared" si="7"/>
        <v>-9.4930488888888984E-2</v>
      </c>
      <c r="AB61" s="34">
        <f t="shared" si="7"/>
        <v>-9.1478471111111209E-2</v>
      </c>
      <c r="AC61" s="34">
        <f t="shared" si="7"/>
        <v>-8.8026453333333435E-2</v>
      </c>
      <c r="AD61" s="34">
        <f t="shared" si="7"/>
        <v>-8.457443555555566E-2</v>
      </c>
      <c r="AE61" s="34">
        <f t="shared" si="7"/>
        <v>-8.1122417777777886E-2</v>
      </c>
      <c r="AF61" s="34">
        <f t="shared" si="7"/>
        <v>-7.7670400000000112E-2</v>
      </c>
      <c r="AG61" s="34">
        <f t="shared" si="7"/>
        <v>-7.4218382222222337E-2</v>
      </c>
      <c r="AH61" s="34">
        <f t="shared" si="7"/>
        <v>-7.0766364444444563E-2</v>
      </c>
      <c r="AI61" s="34">
        <f t="shared" si="7"/>
        <v>-6.7314346666666788E-2</v>
      </c>
      <c r="AJ61" s="34">
        <f t="shared" si="7"/>
        <v>-6.3862328888889014E-2</v>
      </c>
      <c r="AK61" s="34">
        <f t="shared" si="7"/>
        <v>-6.0410311111111233E-2</v>
      </c>
      <c r="AL61" s="34">
        <f t="shared" si="7"/>
        <v>-5.6958293333333451E-2</v>
      </c>
      <c r="AM61" s="34">
        <f t="shared" si="7"/>
        <v>-5.350627555555567E-2</v>
      </c>
      <c r="AN61" s="34">
        <f t="shared" si="7"/>
        <v>-5.0054257777777889E-2</v>
      </c>
      <c r="AO61" s="34">
        <f t="shared" si="7"/>
        <v>-4.6602240000000107E-2</v>
      </c>
      <c r="AP61" s="34">
        <f t="shared" si="7"/>
        <v>-4.3150222222222326E-2</v>
      </c>
      <c r="AQ61" s="34">
        <f t="shared" si="7"/>
        <v>-3.9698204444444544E-2</v>
      </c>
      <c r="AR61" s="34">
        <f t="shared" si="7"/>
        <v>-3.6246186666666763E-2</v>
      </c>
      <c r="AS61" s="34">
        <f t="shared" si="7"/>
        <v>-3.2794168888888982E-2</v>
      </c>
      <c r="AT61" s="34">
        <f t="shared" si="7"/>
        <v>-2.93421511111112E-2</v>
      </c>
      <c r="AU61" s="34">
        <f t="shared" si="7"/>
        <v>-2.5890133333333419E-2</v>
      </c>
      <c r="AV61" s="34">
        <f t="shared" si="7"/>
        <v>-2.2438115555555638E-2</v>
      </c>
      <c r="AW61" s="34">
        <f t="shared" si="7"/>
        <v>-1.8986097777777856E-2</v>
      </c>
      <c r="AX61" s="34">
        <f t="shared" si="7"/>
        <v>-1.5534080000000077E-2</v>
      </c>
      <c r="AY61" s="34">
        <f t="shared" si="7"/>
        <v>-1.2082062222222297E-2</v>
      </c>
      <c r="AZ61" s="34">
        <f t="shared" si="7"/>
        <v>-9.0615466666667394E-3</v>
      </c>
      <c r="BA61" s="34">
        <f t="shared" si="7"/>
        <v>-6.4725333333334042E-3</v>
      </c>
      <c r="BB61" s="34">
        <f t="shared" si="7"/>
        <v>-4.3150222222222926E-3</v>
      </c>
      <c r="BC61" s="34">
        <f t="shared" si="7"/>
        <v>-2.5890133333334045E-3</v>
      </c>
      <c r="BD61" s="34">
        <f t="shared" si="7"/>
        <v>-1.29450666666674E-3</v>
      </c>
    </row>
    <row r="62" spans="1:56" ht="16.5" hidden="1" customHeight="1" outlineLevel="1" x14ac:dyDescent="0.3">
      <c r="A62" s="115"/>
      <c r="B62" s="9" t="s">
        <v>34</v>
      </c>
      <c r="C62" s="9" t="s">
        <v>68</v>
      </c>
      <c r="D62" s="9" t="s">
        <v>40</v>
      </c>
      <c r="E62" s="34">
        <f t="shared" ref="E62:BD62" si="8">E28-E60+E61</f>
        <v>-1.9417599999999969E-2</v>
      </c>
      <c r="F62" s="34">
        <f t="shared" si="8"/>
        <v>-3.8403697777777808E-2</v>
      </c>
      <c r="G62" s="34">
        <f t="shared" si="8"/>
        <v>-5.6958293333333423E-2</v>
      </c>
      <c r="H62" s="34">
        <f t="shared" si="8"/>
        <v>-7.5081386666666819E-2</v>
      </c>
      <c r="I62" s="34">
        <f t="shared" si="8"/>
        <v>-9.2772977777777987E-2</v>
      </c>
      <c r="J62" s="34">
        <f t="shared" si="8"/>
        <v>-0.11003306666666685</v>
      </c>
      <c r="K62" s="34">
        <f t="shared" si="8"/>
        <v>-0.12686165333333349</v>
      </c>
      <c r="L62" s="34">
        <f t="shared" si="8"/>
        <v>-0.14325873777777789</v>
      </c>
      <c r="M62" s="34">
        <f t="shared" si="8"/>
        <v>-0.13980672000000011</v>
      </c>
      <c r="N62" s="34">
        <f t="shared" si="8"/>
        <v>-0.13635470222222232</v>
      </c>
      <c r="O62" s="34">
        <f t="shared" si="8"/>
        <v>-0.13290268444444453</v>
      </c>
      <c r="P62" s="34">
        <f t="shared" si="8"/>
        <v>-0.12945066666666674</v>
      </c>
      <c r="Q62" s="34">
        <f t="shared" si="8"/>
        <v>-0.12599864888888895</v>
      </c>
      <c r="R62" s="34">
        <f t="shared" si="8"/>
        <v>-0.12254663111111118</v>
      </c>
      <c r="S62" s="34">
        <f t="shared" si="8"/>
        <v>-0.1190946133333334</v>
      </c>
      <c r="T62" s="34">
        <f t="shared" si="8"/>
        <v>-0.11564259555555563</v>
      </c>
      <c r="U62" s="34">
        <f t="shared" si="8"/>
        <v>-0.11219057777777786</v>
      </c>
      <c r="V62" s="34">
        <f t="shared" si="8"/>
        <v>-0.10873856000000008</v>
      </c>
      <c r="W62" s="34">
        <f t="shared" si="8"/>
        <v>-0.10528654222222231</v>
      </c>
      <c r="X62" s="34">
        <f t="shared" si="8"/>
        <v>-0.10183452444444453</v>
      </c>
      <c r="Y62" s="34">
        <f t="shared" si="8"/>
        <v>-9.8382506666666758E-2</v>
      </c>
      <c r="Z62" s="34">
        <f t="shared" si="8"/>
        <v>-9.4930488888888984E-2</v>
      </c>
      <c r="AA62" s="34">
        <f t="shared" si="8"/>
        <v>-9.1478471111111209E-2</v>
      </c>
      <c r="AB62" s="34">
        <f t="shared" si="8"/>
        <v>-8.8026453333333435E-2</v>
      </c>
      <c r="AC62" s="34">
        <f t="shared" si="8"/>
        <v>-8.457443555555566E-2</v>
      </c>
      <c r="AD62" s="34">
        <f t="shared" si="8"/>
        <v>-8.1122417777777886E-2</v>
      </c>
      <c r="AE62" s="34">
        <f t="shared" si="8"/>
        <v>-7.7670400000000112E-2</v>
      </c>
      <c r="AF62" s="34">
        <f t="shared" si="8"/>
        <v>-7.4218382222222337E-2</v>
      </c>
      <c r="AG62" s="34">
        <f t="shared" si="8"/>
        <v>-7.0766364444444563E-2</v>
      </c>
      <c r="AH62" s="34">
        <f t="shared" si="8"/>
        <v>-6.7314346666666788E-2</v>
      </c>
      <c r="AI62" s="34">
        <f t="shared" si="8"/>
        <v>-6.3862328888889014E-2</v>
      </c>
      <c r="AJ62" s="34">
        <f t="shared" si="8"/>
        <v>-6.0410311111111233E-2</v>
      </c>
      <c r="AK62" s="34">
        <f t="shared" si="8"/>
        <v>-5.6958293333333451E-2</v>
      </c>
      <c r="AL62" s="34">
        <f t="shared" si="8"/>
        <v>-5.350627555555567E-2</v>
      </c>
      <c r="AM62" s="34">
        <f t="shared" si="8"/>
        <v>-5.0054257777777889E-2</v>
      </c>
      <c r="AN62" s="34">
        <f t="shared" si="8"/>
        <v>-4.6602240000000107E-2</v>
      </c>
      <c r="AO62" s="34">
        <f t="shared" si="8"/>
        <v>-4.3150222222222326E-2</v>
      </c>
      <c r="AP62" s="34">
        <f t="shared" si="8"/>
        <v>-3.9698204444444544E-2</v>
      </c>
      <c r="AQ62" s="34">
        <f t="shared" si="8"/>
        <v>-3.6246186666666763E-2</v>
      </c>
      <c r="AR62" s="34">
        <f t="shared" si="8"/>
        <v>-3.2794168888888982E-2</v>
      </c>
      <c r="AS62" s="34">
        <f t="shared" si="8"/>
        <v>-2.93421511111112E-2</v>
      </c>
      <c r="AT62" s="34">
        <f t="shared" si="8"/>
        <v>-2.5890133333333419E-2</v>
      </c>
      <c r="AU62" s="34">
        <f t="shared" si="8"/>
        <v>-2.2438115555555638E-2</v>
      </c>
      <c r="AV62" s="34">
        <f t="shared" si="8"/>
        <v>-1.8986097777777856E-2</v>
      </c>
      <c r="AW62" s="34">
        <f t="shared" si="8"/>
        <v>-1.5534080000000077E-2</v>
      </c>
      <c r="AX62" s="34">
        <f t="shared" si="8"/>
        <v>-1.2082062222222297E-2</v>
      </c>
      <c r="AY62" s="34">
        <f t="shared" si="8"/>
        <v>-9.0615466666667394E-3</v>
      </c>
      <c r="AZ62" s="34">
        <f t="shared" si="8"/>
        <v>-6.4725333333334042E-3</v>
      </c>
      <c r="BA62" s="34">
        <f t="shared" si="8"/>
        <v>-4.3150222222222926E-3</v>
      </c>
      <c r="BB62" s="34">
        <f t="shared" si="8"/>
        <v>-2.5890133333334045E-3</v>
      </c>
      <c r="BC62" s="34">
        <f t="shared" si="8"/>
        <v>-1.29450666666674E-3</v>
      </c>
      <c r="BD62" s="34">
        <f t="shared" si="8"/>
        <v>-4.3150222222229694E-4</v>
      </c>
    </row>
    <row r="63" spans="1:56" ht="16.5" collapsed="1" x14ac:dyDescent="0.3">
      <c r="A63" s="115"/>
      <c r="B63" s="9" t="s">
        <v>8</v>
      </c>
      <c r="C63" s="11" t="s">
        <v>67</v>
      </c>
      <c r="D63" s="9" t="s">
        <v>40</v>
      </c>
      <c r="E63" s="34">
        <f>AVERAGE(E61:E62)*'Fixed data'!$C$3</f>
        <v>-4.6893503999999927E-4</v>
      </c>
      <c r="F63" s="34">
        <f>AVERAGE(F61:F62)*'Fixed data'!$C$3</f>
        <v>-1.3963843413333334E-3</v>
      </c>
      <c r="G63" s="34">
        <f>AVERAGE(G61:G62)*'Fixed data'!$C$3</f>
        <v>-2.3029920853333366E-3</v>
      </c>
      <c r="H63" s="34">
        <f>AVERAGE(H61:H62)*'Fixed data'!$C$3</f>
        <v>-3.1887582720000062E-3</v>
      </c>
      <c r="I63" s="34">
        <f>AVERAGE(I61:I62)*'Fixed data'!$C$3</f>
        <v>-4.0536829013333416E-3</v>
      </c>
      <c r="J63" s="34">
        <f>AVERAGE(J61:J62)*'Fixed data'!$C$3</f>
        <v>-4.8977659733333428E-3</v>
      </c>
      <c r="K63" s="34">
        <f>AVERAGE(K61:K62)*'Fixed data'!$C$3</f>
        <v>-5.7210074880000086E-3</v>
      </c>
      <c r="L63" s="34">
        <f>AVERAGE(L61:L62)*'Fixed data'!$C$3</f>
        <v>-6.5234074453333407E-3</v>
      </c>
      <c r="M63" s="34">
        <f>AVERAGE(M61:M62)*'Fixed data'!$C$3</f>
        <v>-6.8360308053333398E-3</v>
      </c>
      <c r="N63" s="34">
        <f>AVERAGE(N61:N62)*'Fixed data'!$C$3</f>
        <v>-6.6692983466666717E-3</v>
      </c>
      <c r="O63" s="34">
        <f>AVERAGE(O61:O62)*'Fixed data'!$C$3</f>
        <v>-6.5025658880000052E-3</v>
      </c>
      <c r="P63" s="34">
        <f>AVERAGE(P61:P62)*'Fixed data'!$C$3</f>
        <v>-6.335833429333337E-3</v>
      </c>
      <c r="Q63" s="34">
        <f>AVERAGE(Q61:Q62)*'Fixed data'!$C$3</f>
        <v>-6.1691009706666715E-3</v>
      </c>
      <c r="R63" s="34">
        <f>AVERAGE(R61:R62)*'Fixed data'!$C$3</f>
        <v>-6.0023685120000041E-3</v>
      </c>
      <c r="S63" s="34">
        <f>AVERAGE(S61:S62)*'Fixed data'!$C$3</f>
        <v>-5.8356360533333368E-3</v>
      </c>
      <c r="T63" s="34">
        <f>AVERAGE(T61:T62)*'Fixed data'!$C$3</f>
        <v>-5.6689035946666713E-3</v>
      </c>
      <c r="U63" s="34">
        <f>AVERAGE(U61:U62)*'Fixed data'!$C$3</f>
        <v>-5.5021711360000039E-3</v>
      </c>
      <c r="V63" s="34">
        <f>AVERAGE(V61:V62)*'Fixed data'!$C$3</f>
        <v>-5.3354386773333375E-3</v>
      </c>
      <c r="W63" s="34">
        <f>AVERAGE(W61:W62)*'Fixed data'!$C$3</f>
        <v>-5.168706218666671E-3</v>
      </c>
      <c r="X63" s="34">
        <f>AVERAGE(X61:X62)*'Fixed data'!$C$3</f>
        <v>-5.0019737600000046E-3</v>
      </c>
      <c r="Y63" s="34">
        <f>AVERAGE(Y61:Y62)*'Fixed data'!$C$3</f>
        <v>-4.8352413013333373E-3</v>
      </c>
      <c r="Z63" s="34">
        <f>AVERAGE(Z61:Z62)*'Fixed data'!$C$3</f>
        <v>-4.6685088426666717E-3</v>
      </c>
      <c r="AA63" s="34">
        <f>AVERAGE(AA61:AA62)*'Fixed data'!$C$3</f>
        <v>-4.5017763840000044E-3</v>
      </c>
      <c r="AB63" s="34">
        <f>AVERAGE(AB61:AB62)*'Fixed data'!$C$3</f>
        <v>-4.3350439253333388E-3</v>
      </c>
      <c r="AC63" s="34">
        <f>AVERAGE(AC61:AC62)*'Fixed data'!$C$3</f>
        <v>-4.1683114666666715E-3</v>
      </c>
      <c r="AD63" s="34">
        <f>AVERAGE(AD61:AD62)*'Fixed data'!$C$3</f>
        <v>-4.0015790080000059E-3</v>
      </c>
      <c r="AE63" s="34">
        <f>AVERAGE(AE61:AE62)*'Fixed data'!$C$3</f>
        <v>-3.8348465493333386E-3</v>
      </c>
      <c r="AF63" s="34">
        <f>AVERAGE(AF61:AF62)*'Fixed data'!$C$3</f>
        <v>-3.6681140906666726E-3</v>
      </c>
      <c r="AG63" s="34">
        <f>AVERAGE(AG61:AG62)*'Fixed data'!$C$3</f>
        <v>-3.5013816320000053E-3</v>
      </c>
      <c r="AH63" s="34">
        <f>AVERAGE(AH61:AH62)*'Fixed data'!$C$3</f>
        <v>-3.3346491733333397E-3</v>
      </c>
      <c r="AI63" s="34">
        <f>AVERAGE(AI61:AI62)*'Fixed data'!$C$3</f>
        <v>-3.1679167146666724E-3</v>
      </c>
      <c r="AJ63" s="34">
        <f>AVERAGE(AJ61:AJ62)*'Fixed data'!$C$3</f>
        <v>-3.001184256000006E-3</v>
      </c>
      <c r="AK63" s="34">
        <f>AVERAGE(AK61:AK62)*'Fixed data'!$C$3</f>
        <v>-2.8344517973333395E-3</v>
      </c>
      <c r="AL63" s="34">
        <f>AVERAGE(AL61:AL62)*'Fixed data'!$C$3</f>
        <v>-2.6677193386666722E-3</v>
      </c>
      <c r="AM63" s="34">
        <f>AVERAGE(AM61:AM62)*'Fixed data'!$C$3</f>
        <v>-2.5009868800000058E-3</v>
      </c>
      <c r="AN63" s="34">
        <f>AVERAGE(AN61:AN62)*'Fixed data'!$C$3</f>
        <v>-2.3342544213333385E-3</v>
      </c>
      <c r="AO63" s="34">
        <f>AVERAGE(AO61:AO62)*'Fixed data'!$C$3</f>
        <v>-2.167521962666672E-3</v>
      </c>
      <c r="AP63" s="34">
        <f>AVERAGE(AP61:AP62)*'Fixed data'!$C$3</f>
        <v>-2.0007895040000047E-3</v>
      </c>
      <c r="AQ63" s="34">
        <f>AVERAGE(AQ61:AQ62)*'Fixed data'!$C$3</f>
        <v>-1.8340570453333383E-3</v>
      </c>
      <c r="AR63" s="34">
        <f>AVERAGE(AR61:AR62)*'Fixed data'!$C$3</f>
        <v>-1.6673245866666712E-3</v>
      </c>
      <c r="AS63" s="34">
        <f>AVERAGE(AS61:AS62)*'Fixed data'!$C$3</f>
        <v>-1.5005921280000045E-3</v>
      </c>
      <c r="AT63" s="34">
        <f>AVERAGE(AT61:AT62)*'Fixed data'!$C$3</f>
        <v>-1.3338596693333376E-3</v>
      </c>
      <c r="AU63" s="34">
        <f>AVERAGE(AU61:AU62)*'Fixed data'!$C$3</f>
        <v>-1.1671272106666707E-3</v>
      </c>
      <c r="AV63" s="34">
        <f>AVERAGE(AV61:AV62)*'Fixed data'!$C$3</f>
        <v>-1.0003947520000039E-3</v>
      </c>
      <c r="AW63" s="34">
        <f>AVERAGE(AW61:AW62)*'Fixed data'!$C$3</f>
        <v>-8.336622933333371E-4</v>
      </c>
      <c r="AX63" s="34">
        <f>AVERAGE(AX61:AX62)*'Fixed data'!$C$3</f>
        <v>-6.6692983466667044E-4</v>
      </c>
      <c r="AY63" s="34">
        <f>AVERAGE(AY61:AY62)*'Fixed data'!$C$3</f>
        <v>-5.1061815466667021E-4</v>
      </c>
      <c r="AZ63" s="34">
        <f>AVERAGE(AZ61:AZ62)*'Fixed data'!$C$3</f>
        <v>-3.7514803200000351E-4</v>
      </c>
      <c r="BA63" s="34">
        <f>AVERAGE(BA61:BA62)*'Fixed data'!$C$3</f>
        <v>-2.6051946666667006E-4</v>
      </c>
      <c r="BB63" s="34">
        <f>AVERAGE(BB61:BB62)*'Fixed data'!$C$3</f>
        <v>-1.667324586666701E-4</v>
      </c>
      <c r="BC63" s="34">
        <f>AVERAGE(BC61:BC62)*'Fixed data'!$C$3</f>
        <v>-9.3787008000003493E-5</v>
      </c>
      <c r="BD63" s="34">
        <f>AVERAGE(BD61:BD62)*'Fixed data'!$C$3</f>
        <v>-4.1683114666670243E-5</v>
      </c>
    </row>
    <row r="64" spans="1:56" ht="15.75" thickBot="1" x14ac:dyDescent="0.35">
      <c r="A64" s="114"/>
      <c r="B64" s="12" t="s">
        <v>94</v>
      </c>
      <c r="C64" s="12" t="s">
        <v>45</v>
      </c>
      <c r="D64" s="12" t="s">
        <v>40</v>
      </c>
      <c r="E64" s="53">
        <f t="shared" ref="E64:BD64" si="9">E29+E60+E63</f>
        <v>-5.3233350399999905E-3</v>
      </c>
      <c r="F64" s="53">
        <f t="shared" si="9"/>
        <v>-6.6822865635555676E-3</v>
      </c>
      <c r="G64" s="53">
        <f t="shared" si="9"/>
        <v>-8.0203965297777936E-3</v>
      </c>
      <c r="H64" s="53">
        <f t="shared" si="9"/>
        <v>-9.3376649386666868E-3</v>
      </c>
      <c r="I64" s="53">
        <f t="shared" si="9"/>
        <v>-1.0634091790222247E-2</v>
      </c>
      <c r="J64" s="53">
        <f t="shared" si="9"/>
        <v>-1.190967708444445E-2</v>
      </c>
      <c r="K64" s="53">
        <f t="shared" si="9"/>
        <v>-1.3164420821333338E-2</v>
      </c>
      <c r="L64" s="53">
        <f t="shared" si="9"/>
        <v>-1.4398323000888891E-2</v>
      </c>
      <c r="M64" s="53">
        <f t="shared" si="9"/>
        <v>-1.0288048583111119E-2</v>
      </c>
      <c r="N64" s="53">
        <f t="shared" si="9"/>
        <v>-1.0121316124444451E-2</v>
      </c>
      <c r="O64" s="53">
        <f t="shared" si="9"/>
        <v>-9.9545836657777848E-3</v>
      </c>
      <c r="P64" s="53">
        <f t="shared" si="9"/>
        <v>-9.7878512071111166E-3</v>
      </c>
      <c r="Q64" s="53">
        <f t="shared" si="9"/>
        <v>-9.6211187484444519E-3</v>
      </c>
      <c r="R64" s="53">
        <f t="shared" si="9"/>
        <v>-9.4543862897777838E-3</v>
      </c>
      <c r="S64" s="53">
        <f t="shared" si="9"/>
        <v>-9.2876538311111173E-3</v>
      </c>
      <c r="T64" s="53">
        <f t="shared" si="9"/>
        <v>-9.1209213724444509E-3</v>
      </c>
      <c r="U64" s="53">
        <f t="shared" si="9"/>
        <v>-8.9541889137777844E-3</v>
      </c>
      <c r="V64" s="53">
        <f t="shared" si="9"/>
        <v>-8.787456455111118E-3</v>
      </c>
      <c r="W64" s="53">
        <f t="shared" si="9"/>
        <v>-8.6207239964444515E-3</v>
      </c>
      <c r="X64" s="53">
        <f t="shared" si="9"/>
        <v>-8.4539915377777851E-3</v>
      </c>
      <c r="Y64" s="53">
        <f t="shared" si="9"/>
        <v>-8.2872590791111169E-3</v>
      </c>
      <c r="Z64" s="53">
        <f t="shared" si="9"/>
        <v>-8.1205266204444522E-3</v>
      </c>
      <c r="AA64" s="53">
        <f t="shared" si="9"/>
        <v>-7.953794161777784E-3</v>
      </c>
      <c r="AB64" s="53">
        <f t="shared" si="9"/>
        <v>-7.7870617031111193E-3</v>
      </c>
      <c r="AC64" s="53">
        <f t="shared" si="9"/>
        <v>-7.6203292444444511E-3</v>
      </c>
      <c r="AD64" s="53">
        <f t="shared" si="9"/>
        <v>-7.4535967857777864E-3</v>
      </c>
      <c r="AE64" s="53">
        <f t="shared" si="9"/>
        <v>-7.2868643271111182E-3</v>
      </c>
      <c r="AF64" s="53">
        <f t="shared" si="9"/>
        <v>-7.1201318684444527E-3</v>
      </c>
      <c r="AG64" s="53">
        <f t="shared" si="9"/>
        <v>-6.9533994097777854E-3</v>
      </c>
      <c r="AH64" s="53">
        <f t="shared" si="9"/>
        <v>-6.7866669511111198E-3</v>
      </c>
      <c r="AI64" s="53">
        <f t="shared" si="9"/>
        <v>-6.6199344924444525E-3</v>
      </c>
      <c r="AJ64" s="53">
        <f t="shared" si="9"/>
        <v>-6.453202033777786E-3</v>
      </c>
      <c r="AK64" s="53">
        <f t="shared" si="9"/>
        <v>-6.2864695751111196E-3</v>
      </c>
      <c r="AL64" s="53">
        <f t="shared" si="9"/>
        <v>-6.1197371164444523E-3</v>
      </c>
      <c r="AM64" s="53">
        <f t="shared" si="9"/>
        <v>-5.9530046577777858E-3</v>
      </c>
      <c r="AN64" s="53">
        <f t="shared" si="9"/>
        <v>-5.7862721991111185E-3</v>
      </c>
      <c r="AO64" s="53">
        <f t="shared" si="9"/>
        <v>-5.6195397404444521E-3</v>
      </c>
      <c r="AP64" s="53">
        <f t="shared" si="9"/>
        <v>-5.4528072817777848E-3</v>
      </c>
      <c r="AQ64" s="53">
        <f t="shared" si="9"/>
        <v>-5.2860748231111183E-3</v>
      </c>
      <c r="AR64" s="53">
        <f t="shared" si="9"/>
        <v>-5.119342364444451E-3</v>
      </c>
      <c r="AS64" s="53">
        <f t="shared" si="9"/>
        <v>-4.9526099057777846E-3</v>
      </c>
      <c r="AT64" s="53">
        <f t="shared" si="9"/>
        <v>-4.7858774471111181E-3</v>
      </c>
      <c r="AU64" s="53">
        <f t="shared" si="9"/>
        <v>-4.6191449884444508E-3</v>
      </c>
      <c r="AV64" s="53">
        <f t="shared" si="9"/>
        <v>-4.4524125297777835E-3</v>
      </c>
      <c r="AW64" s="53">
        <f t="shared" si="9"/>
        <v>-4.285680071111117E-3</v>
      </c>
      <c r="AX64" s="53">
        <f t="shared" si="9"/>
        <v>-4.1189476124444506E-3</v>
      </c>
      <c r="AY64" s="53">
        <f t="shared" si="9"/>
        <v>-3.5311337102222284E-3</v>
      </c>
      <c r="AZ64" s="53">
        <f t="shared" si="9"/>
        <v>-2.9641613653333385E-3</v>
      </c>
      <c r="BA64" s="53">
        <f t="shared" si="9"/>
        <v>-2.4180305777777816E-3</v>
      </c>
      <c r="BB64" s="53">
        <f t="shared" si="9"/>
        <v>-1.8927413475555584E-3</v>
      </c>
      <c r="BC64" s="53">
        <f t="shared" si="9"/>
        <v>-1.3882936746666681E-3</v>
      </c>
      <c r="BD64" s="53">
        <f t="shared" si="9"/>
        <v>-9.0468755911111325E-4</v>
      </c>
    </row>
    <row r="65" spans="1:56" ht="12.75" customHeight="1" x14ac:dyDescent="0.3">
      <c r="A65" s="175" t="s">
        <v>229</v>
      </c>
      <c r="B65" s="9" t="s">
        <v>36</v>
      </c>
      <c r="D65" s="4" t="s">
        <v>40</v>
      </c>
      <c r="E65" s="34">
        <f>'Fixed data'!$G$6*E86/1000000</f>
        <v>0</v>
      </c>
      <c r="F65" s="34">
        <f>'Fixed data'!$G$6*F86/1000000</f>
        <v>6.9136946226338702E-4</v>
      </c>
      <c r="G65" s="34">
        <f>'Fixed data'!$G$6*G86/1000000</f>
        <v>6.9136946226338702E-4</v>
      </c>
      <c r="H65" s="34">
        <f>'Fixed data'!$G$6*H86/1000000</f>
        <v>6.9136946226338702E-4</v>
      </c>
      <c r="I65" s="34">
        <f>'Fixed data'!$G$6*I86/1000000</f>
        <v>6.9136946226338702E-4</v>
      </c>
      <c r="J65" s="34">
        <f>'Fixed data'!$G$6*J86/1000000</f>
        <v>6.9136946226338702E-4</v>
      </c>
      <c r="K65" s="34">
        <f>'Fixed data'!$G$6*K86/1000000</f>
        <v>6.9136946226338702E-4</v>
      </c>
      <c r="L65" s="34">
        <f>'Fixed data'!$G$6*L86/1000000</f>
        <v>6.9136946226338702E-4</v>
      </c>
      <c r="M65" s="34">
        <f>'Fixed data'!$G$6*M86/1000000</f>
        <v>6.9136946226338702E-4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6"/>
      <c r="B66" s="9" t="s">
        <v>201</v>
      </c>
      <c r="D66" s="4" t="s">
        <v>40</v>
      </c>
      <c r="E66" s="34">
        <f>E87*'Fixed data'!H$5/1000000</f>
        <v>0</v>
      </c>
      <c r="F66" s="34">
        <f>F87*'Fixed data'!I$5/1000000</f>
        <v>5.3485274228729812E-5</v>
      </c>
      <c r="G66" s="34">
        <f>G87*'Fixed data'!J$5/1000000</f>
        <v>5.5186987499094259E-5</v>
      </c>
      <c r="H66" s="34">
        <f>H87*'Fixed data'!K$5/1000000</f>
        <v>5.6900036536584909E-5</v>
      </c>
      <c r="I66" s="34">
        <f>I87*'Fixed data'!L$5/1000000</f>
        <v>5.8672920419688251E-5</v>
      </c>
      <c r="J66" s="34">
        <f>J87*'Fixed data'!M$5/1000000</f>
        <v>1.0130698052725536E-4</v>
      </c>
      <c r="K66" s="34">
        <f>K87*'Fixed data'!N$5/1000000</f>
        <v>1.4094029579310186E-4</v>
      </c>
      <c r="L66" s="34">
        <f>L87*'Fixed data'!O$5/1000000</f>
        <v>1.7757286621722769E-4</v>
      </c>
      <c r="M66" s="34">
        <f>M87*'Fixed data'!P$5/1000000</f>
        <v>2.1120469179963295E-4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6"/>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6"/>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6"/>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6"/>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6"/>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6"/>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6"/>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6"/>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6"/>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7"/>
      <c r="B76" s="13" t="s">
        <v>100</v>
      </c>
      <c r="C76" s="13"/>
      <c r="D76" s="13" t="s">
        <v>40</v>
      </c>
      <c r="E76" s="53">
        <f>SUM(E65:E75)</f>
        <v>0</v>
      </c>
      <c r="F76" s="53">
        <f t="shared" ref="F76:BD76" si="10">SUM(F65:F75)</f>
        <v>7.4485473649211684E-4</v>
      </c>
      <c r="G76" s="53">
        <f t="shared" si="10"/>
        <v>7.4655644976248127E-4</v>
      </c>
      <c r="H76" s="53">
        <f t="shared" si="10"/>
        <v>7.482694987999719E-4</v>
      </c>
      <c r="I76" s="53">
        <f t="shared" si="10"/>
        <v>7.5004238268307525E-4</v>
      </c>
      <c r="J76" s="53">
        <f t="shared" si="10"/>
        <v>7.9267644279064234E-4</v>
      </c>
      <c r="K76" s="53">
        <f t="shared" si="10"/>
        <v>8.3230975805648894E-4</v>
      </c>
      <c r="L76" s="53">
        <f t="shared" si="10"/>
        <v>8.6894232848061471E-4</v>
      </c>
      <c r="M76" s="53">
        <f t="shared" si="10"/>
        <v>9.0257415406302E-4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-5.3233350399999905E-3</v>
      </c>
      <c r="F77" s="54">
        <f>IF('Fixed data'!$G$19=FALSE,F64+F76,F64)</f>
        <v>-5.9374318270634507E-3</v>
      </c>
      <c r="G77" s="54">
        <f>IF('Fixed data'!$G$19=FALSE,G64+G76,G64)</f>
        <v>-7.2738400800153123E-3</v>
      </c>
      <c r="H77" s="54">
        <f>IF('Fixed data'!$G$19=FALSE,H64+H76,H64)</f>
        <v>-8.5893954398667156E-3</v>
      </c>
      <c r="I77" s="54">
        <f>IF('Fixed data'!$G$19=FALSE,I64+I76,I64)</f>
        <v>-9.8840494075391715E-3</v>
      </c>
      <c r="J77" s="54">
        <f>IF('Fixed data'!$G$19=FALSE,J64+J76,J64)</f>
        <v>-1.1117000641653808E-2</v>
      </c>
      <c r="K77" s="54">
        <f>IF('Fixed data'!$G$19=FALSE,K64+K76,K64)</f>
        <v>-1.2332111063276849E-2</v>
      </c>
      <c r="L77" s="54">
        <f>IF('Fixed data'!$G$19=FALSE,L64+L76,L64)</f>
        <v>-1.3529380672408275E-2</v>
      </c>
      <c r="M77" s="54">
        <f>IF('Fixed data'!$G$19=FALSE,M64+M76,M64)</f>
        <v>-9.3854744290480987E-3</v>
      </c>
      <c r="N77" s="54">
        <f>IF('Fixed data'!$G$19=FALSE,N64+N76,N64)</f>
        <v>-1.0121316124444451E-2</v>
      </c>
      <c r="O77" s="54">
        <f>IF('Fixed data'!$G$19=FALSE,O64+O76,O64)</f>
        <v>-9.9545836657777848E-3</v>
      </c>
      <c r="P77" s="54">
        <f>IF('Fixed data'!$G$19=FALSE,P64+P76,P64)</f>
        <v>-9.7878512071111166E-3</v>
      </c>
      <c r="Q77" s="54">
        <f>IF('Fixed data'!$G$19=FALSE,Q64+Q76,Q64)</f>
        <v>-9.6211187484444519E-3</v>
      </c>
      <c r="R77" s="54">
        <f>IF('Fixed data'!$G$19=FALSE,R64+R76,R64)</f>
        <v>-9.4543862897777838E-3</v>
      </c>
      <c r="S77" s="54">
        <f>IF('Fixed data'!$G$19=FALSE,S64+S76,S64)</f>
        <v>-9.2876538311111173E-3</v>
      </c>
      <c r="T77" s="54">
        <f>IF('Fixed data'!$G$19=FALSE,T64+T76,T64)</f>
        <v>-9.1209213724444509E-3</v>
      </c>
      <c r="U77" s="54">
        <f>IF('Fixed data'!$G$19=FALSE,U64+U76,U64)</f>
        <v>-8.9541889137777844E-3</v>
      </c>
      <c r="V77" s="54">
        <f>IF('Fixed data'!$G$19=FALSE,V64+V76,V64)</f>
        <v>-8.787456455111118E-3</v>
      </c>
      <c r="W77" s="54">
        <f>IF('Fixed data'!$G$19=FALSE,W64+W76,W64)</f>
        <v>-8.6207239964444515E-3</v>
      </c>
      <c r="X77" s="54">
        <f>IF('Fixed data'!$G$19=FALSE,X64+X76,X64)</f>
        <v>-8.4539915377777851E-3</v>
      </c>
      <c r="Y77" s="54">
        <f>IF('Fixed data'!$G$19=FALSE,Y64+Y76,Y64)</f>
        <v>-8.2872590791111169E-3</v>
      </c>
      <c r="Z77" s="54">
        <f>IF('Fixed data'!$G$19=FALSE,Z64+Z76,Z64)</f>
        <v>-8.1205266204444522E-3</v>
      </c>
      <c r="AA77" s="54">
        <f>IF('Fixed data'!$G$19=FALSE,AA64+AA76,AA64)</f>
        <v>-7.953794161777784E-3</v>
      </c>
      <c r="AB77" s="54">
        <f>IF('Fixed data'!$G$19=FALSE,AB64+AB76,AB64)</f>
        <v>-7.7870617031111193E-3</v>
      </c>
      <c r="AC77" s="54">
        <f>IF('Fixed data'!$G$19=FALSE,AC64+AC76,AC64)</f>
        <v>-7.6203292444444511E-3</v>
      </c>
      <c r="AD77" s="54">
        <f>IF('Fixed data'!$G$19=FALSE,AD64+AD76,AD64)</f>
        <v>-7.4535967857777864E-3</v>
      </c>
      <c r="AE77" s="54">
        <f>IF('Fixed data'!$G$19=FALSE,AE64+AE76,AE64)</f>
        <v>-7.2868643271111182E-3</v>
      </c>
      <c r="AF77" s="54">
        <f>IF('Fixed data'!$G$19=FALSE,AF64+AF76,AF64)</f>
        <v>-7.1201318684444527E-3</v>
      </c>
      <c r="AG77" s="54">
        <f>IF('Fixed data'!$G$19=FALSE,AG64+AG76,AG64)</f>
        <v>-6.9533994097777854E-3</v>
      </c>
      <c r="AH77" s="54">
        <f>IF('Fixed data'!$G$19=FALSE,AH64+AH76,AH64)</f>
        <v>-6.7866669511111198E-3</v>
      </c>
      <c r="AI77" s="54">
        <f>IF('Fixed data'!$G$19=FALSE,AI64+AI76,AI64)</f>
        <v>-6.6199344924444525E-3</v>
      </c>
      <c r="AJ77" s="54">
        <f>IF('Fixed data'!$G$19=FALSE,AJ64+AJ76,AJ64)</f>
        <v>-6.453202033777786E-3</v>
      </c>
      <c r="AK77" s="54">
        <f>IF('Fixed data'!$G$19=FALSE,AK64+AK76,AK64)</f>
        <v>-6.2864695751111196E-3</v>
      </c>
      <c r="AL77" s="54">
        <f>IF('Fixed data'!$G$19=FALSE,AL64+AL76,AL64)</f>
        <v>-6.1197371164444523E-3</v>
      </c>
      <c r="AM77" s="54">
        <f>IF('Fixed data'!$G$19=FALSE,AM64+AM76,AM64)</f>
        <v>-5.9530046577777858E-3</v>
      </c>
      <c r="AN77" s="54">
        <f>IF('Fixed data'!$G$19=FALSE,AN64+AN76,AN64)</f>
        <v>-5.7862721991111185E-3</v>
      </c>
      <c r="AO77" s="54">
        <f>IF('Fixed data'!$G$19=FALSE,AO64+AO76,AO64)</f>
        <v>-5.6195397404444521E-3</v>
      </c>
      <c r="AP77" s="54">
        <f>IF('Fixed data'!$G$19=FALSE,AP64+AP76,AP64)</f>
        <v>-5.4528072817777848E-3</v>
      </c>
      <c r="AQ77" s="54">
        <f>IF('Fixed data'!$G$19=FALSE,AQ64+AQ76,AQ64)</f>
        <v>-5.2860748231111183E-3</v>
      </c>
      <c r="AR77" s="54">
        <f>IF('Fixed data'!$G$19=FALSE,AR64+AR76,AR64)</f>
        <v>-5.119342364444451E-3</v>
      </c>
      <c r="AS77" s="54">
        <f>IF('Fixed data'!$G$19=FALSE,AS64+AS76,AS64)</f>
        <v>-4.9526099057777846E-3</v>
      </c>
      <c r="AT77" s="54">
        <f>IF('Fixed data'!$G$19=FALSE,AT64+AT76,AT64)</f>
        <v>-4.7858774471111181E-3</v>
      </c>
      <c r="AU77" s="54">
        <f>IF('Fixed data'!$G$19=FALSE,AU64+AU76,AU64)</f>
        <v>-4.6191449884444508E-3</v>
      </c>
      <c r="AV77" s="54">
        <f>IF('Fixed data'!$G$19=FALSE,AV64+AV76,AV64)</f>
        <v>-4.4524125297777835E-3</v>
      </c>
      <c r="AW77" s="54">
        <f>IF('Fixed data'!$G$19=FALSE,AW64+AW76,AW64)</f>
        <v>-4.285680071111117E-3</v>
      </c>
      <c r="AX77" s="54">
        <f>IF('Fixed data'!$G$19=FALSE,AX64+AX76,AX64)</f>
        <v>-4.1189476124444506E-3</v>
      </c>
      <c r="AY77" s="54">
        <f>IF('Fixed data'!$G$19=FALSE,AY64+AY76,AY64)</f>
        <v>-3.5311337102222284E-3</v>
      </c>
      <c r="AZ77" s="54">
        <f>IF('Fixed data'!$G$19=FALSE,AZ64+AZ76,AZ64)</f>
        <v>-2.9641613653333385E-3</v>
      </c>
      <c r="BA77" s="54">
        <f>IF('Fixed data'!$G$19=FALSE,BA64+BA76,BA64)</f>
        <v>-2.4180305777777816E-3</v>
      </c>
      <c r="BB77" s="54">
        <f>IF('Fixed data'!$G$19=FALSE,BB64+BB76,BB64)</f>
        <v>-1.8927413475555584E-3</v>
      </c>
      <c r="BC77" s="54">
        <f>IF('Fixed data'!$G$19=FALSE,BC64+BC76,BC64)</f>
        <v>-1.3882936746666681E-3</v>
      </c>
      <c r="BD77" s="54">
        <f>IF('Fixed data'!$G$19=FALSE,BD64+BD76,BD64)</f>
        <v>-9.0468755911111325E-4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-5.1433188792270445E-3</v>
      </c>
      <c r="F80" s="55">
        <f t="shared" ref="F80:BD80" si="11">F77*F78</f>
        <v>-5.5426561432597738E-3</v>
      </c>
      <c r="G80" s="55">
        <f t="shared" si="11"/>
        <v>-6.5605870023655154E-3</v>
      </c>
      <c r="H80" s="55">
        <f t="shared" si="11"/>
        <v>-7.4851618967014099E-3</v>
      </c>
      <c r="I80" s="55">
        <f t="shared" si="11"/>
        <v>-8.3221043810518761E-3</v>
      </c>
      <c r="J80" s="55">
        <f t="shared" si="11"/>
        <v>-9.043687184755074E-3</v>
      </c>
      <c r="K80" s="55">
        <f t="shared" si="11"/>
        <v>-9.6929278218845245E-3</v>
      </c>
      <c r="L80" s="55">
        <f t="shared" si="11"/>
        <v>-1.0274368031075631E-2</v>
      </c>
      <c r="M80" s="55">
        <f t="shared" si="11"/>
        <v>-6.8864132772862253E-3</v>
      </c>
      <c r="N80" s="55">
        <f t="shared" si="11"/>
        <v>-7.1751914201227491E-3</v>
      </c>
      <c r="O80" s="55">
        <f t="shared" si="11"/>
        <v>-6.8183494138336839E-3</v>
      </c>
      <c r="P80" s="55">
        <f t="shared" si="11"/>
        <v>-6.4774364550052267E-3</v>
      </c>
      <c r="Q80" s="55">
        <f t="shared" si="11"/>
        <v>-6.1517832836492248E-3</v>
      </c>
      <c r="R80" s="55">
        <f t="shared" si="11"/>
        <v>-5.8407476880661512E-3</v>
      </c>
      <c r="S80" s="55">
        <f t="shared" si="11"/>
        <v>-5.5437134408249551E-3</v>
      </c>
      <c r="T80" s="55">
        <f t="shared" si="11"/>
        <v>-5.2600892757744674E-3</v>
      </c>
      <c r="U80" s="55">
        <f t="shared" si="11"/>
        <v>-4.9893079045281738E-3</v>
      </c>
      <c r="V80" s="55">
        <f t="shared" si="11"/>
        <v>-4.7308250709224044E-3</v>
      </c>
      <c r="W80" s="55">
        <f t="shared" si="11"/>
        <v>-4.4841186420044371E-3</v>
      </c>
      <c r="X80" s="55">
        <f t="shared" si="11"/>
        <v>-4.2486877341611513E-3</v>
      </c>
      <c r="Y80" s="55">
        <f t="shared" si="11"/>
        <v>-4.0240518730510835E-3</v>
      </c>
      <c r="Z80" s="55">
        <f t="shared" si="11"/>
        <v>-3.8097501860529697E-3</v>
      </c>
      <c r="AA80" s="55">
        <f t="shared" si="11"/>
        <v>-3.6053406259922626E-3</v>
      </c>
      <c r="AB80" s="55">
        <f t="shared" si="11"/>
        <v>-3.4103992249536899E-3</v>
      </c>
      <c r="AC80" s="55">
        <f t="shared" si="11"/>
        <v>-3.2245193770327183E-3</v>
      </c>
      <c r="AD80" s="55">
        <f t="shared" si="11"/>
        <v>-3.0473111489220639E-3</v>
      </c>
      <c r="AE80" s="55">
        <f t="shared" si="11"/>
        <v>-2.8784006172708375E-3</v>
      </c>
      <c r="AF80" s="55">
        <f t="shared" si="11"/>
        <v>-2.7174292317940401E-3</v>
      </c>
      <c r="AG80" s="55">
        <f t="shared" si="11"/>
        <v>-2.5640532031485684E-3</v>
      </c>
      <c r="AH80" s="55">
        <f t="shared" si="11"/>
        <v>-2.4179429146290428E-3</v>
      </c>
      <c r="AI80" s="55">
        <f t="shared" si="11"/>
        <v>-2.647888698786184E-3</v>
      </c>
      <c r="AJ80" s="55">
        <f t="shared" si="11"/>
        <v>-2.5060173384839003E-3</v>
      </c>
      <c r="AK80" s="55">
        <f t="shared" si="11"/>
        <v>-2.3701640291174009E-3</v>
      </c>
      <c r="AL80" s="55">
        <f t="shared" si="11"/>
        <v>-2.2400985592402165E-3</v>
      </c>
      <c r="AM80" s="55">
        <f t="shared" si="11"/>
        <v>-2.1155990224502258E-3</v>
      </c>
      <c r="AN80" s="55">
        <f t="shared" si="11"/>
        <v>-1.996451528897397E-3</v>
      </c>
      <c r="AO80" s="55">
        <f t="shared" si="11"/>
        <v>-1.8824499265514306E-3</v>
      </c>
      <c r="AP80" s="55">
        <f t="shared" si="11"/>
        <v>-1.7733955319055045E-3</v>
      </c>
      <c r="AQ80" s="55">
        <f t="shared" si="11"/>
        <v>-1.669096869802911E-3</v>
      </c>
      <c r="AR80" s="55">
        <f t="shared" si="11"/>
        <v>-1.5693694220836015E-3</v>
      </c>
      <c r="AS80" s="55">
        <f t="shared" si="11"/>
        <v>-1.4740353847575716E-3</v>
      </c>
      <c r="AT80" s="55">
        <f t="shared" si="11"/>
        <v>-1.3829234334216194E-3</v>
      </c>
      <c r="AU80" s="55">
        <f t="shared" si="11"/>
        <v>-1.2958684966452676E-3</v>
      </c>
      <c r="AV80" s="55">
        <f t="shared" si="11"/>
        <v>-1.212711537060639E-3</v>
      </c>
      <c r="AW80" s="55">
        <f t="shared" si="11"/>
        <v>-1.1332993398997537E-3</v>
      </c>
      <c r="AX80" s="55">
        <f t="shared" si="11"/>
        <v>-1.0574843087311279E-3</v>
      </c>
      <c r="AY80" s="55">
        <f t="shared" si="11"/>
        <v>-8.8016602758012204E-4</v>
      </c>
      <c r="AZ80" s="55">
        <f t="shared" si="11"/>
        <v>-7.1732349622987031E-4</v>
      </c>
      <c r="BA80" s="55">
        <f t="shared" si="11"/>
        <v>-5.6811699075739802E-4</v>
      </c>
      <c r="BB80" s="55">
        <f t="shared" si="11"/>
        <v>-4.3174770158822221E-4</v>
      </c>
      <c r="BC80" s="55">
        <f t="shared" si="11"/>
        <v>-3.0745593788233049E-4</v>
      </c>
      <c r="BD80" s="55">
        <f t="shared" si="11"/>
        <v>-1.9451940543967997E-4</v>
      </c>
    </row>
    <row r="81" spans="1:56" x14ac:dyDescent="0.3">
      <c r="A81" s="74"/>
      <c r="B81" s="15" t="s">
        <v>18</v>
      </c>
      <c r="C81" s="15"/>
      <c r="D81" s="14" t="s">
        <v>40</v>
      </c>
      <c r="E81" s="56">
        <f>+E80</f>
        <v>-5.1433188792270445E-3</v>
      </c>
      <c r="F81" s="56">
        <f t="shared" ref="F81:BD81" si="12">+E81+F80</f>
        <v>-1.0685975022486818E-2</v>
      </c>
      <c r="G81" s="56">
        <f t="shared" si="12"/>
        <v>-1.7246562024852335E-2</v>
      </c>
      <c r="H81" s="56">
        <f t="shared" si="12"/>
        <v>-2.4731723921553747E-2</v>
      </c>
      <c r="I81" s="56">
        <f t="shared" si="12"/>
        <v>-3.3053828302605621E-2</v>
      </c>
      <c r="J81" s="56">
        <f t="shared" si="12"/>
        <v>-4.2097515487360695E-2</v>
      </c>
      <c r="K81" s="56">
        <f t="shared" si="12"/>
        <v>-5.1790443309245218E-2</v>
      </c>
      <c r="L81" s="56">
        <f t="shared" si="12"/>
        <v>-6.2064811340320852E-2</v>
      </c>
      <c r="M81" s="56">
        <f t="shared" si="12"/>
        <v>-6.8951224617607082E-2</v>
      </c>
      <c r="N81" s="56">
        <f t="shared" si="12"/>
        <v>-7.6126416037729835E-2</v>
      </c>
      <c r="O81" s="56">
        <f t="shared" si="12"/>
        <v>-8.2944765451563512E-2</v>
      </c>
      <c r="P81" s="56">
        <f t="shared" si="12"/>
        <v>-8.9422201906568743E-2</v>
      </c>
      <c r="Q81" s="56">
        <f t="shared" si="12"/>
        <v>-9.5573985190217967E-2</v>
      </c>
      <c r="R81" s="56">
        <f t="shared" si="12"/>
        <v>-0.10141473287828412</v>
      </c>
      <c r="S81" s="56">
        <f t="shared" si="12"/>
        <v>-0.10695844631910907</v>
      </c>
      <c r="T81" s="56">
        <f t="shared" si="12"/>
        <v>-0.11221853559488354</v>
      </c>
      <c r="U81" s="56">
        <f t="shared" si="12"/>
        <v>-0.11720784349941171</v>
      </c>
      <c r="V81" s="56">
        <f t="shared" si="12"/>
        <v>-0.12193866857033411</v>
      </c>
      <c r="W81" s="56">
        <f t="shared" si="12"/>
        <v>-0.12642278721233854</v>
      </c>
      <c r="X81" s="56">
        <f t="shared" si="12"/>
        <v>-0.13067147494649969</v>
      </c>
      <c r="Y81" s="56">
        <f t="shared" si="12"/>
        <v>-0.13469552681955077</v>
      </c>
      <c r="Z81" s="56">
        <f t="shared" si="12"/>
        <v>-0.13850527700560375</v>
      </c>
      <c r="AA81" s="56">
        <f t="shared" si="12"/>
        <v>-0.14211061763159602</v>
      </c>
      <c r="AB81" s="56">
        <f t="shared" si="12"/>
        <v>-0.14552101685654972</v>
      </c>
      <c r="AC81" s="56">
        <f t="shared" si="12"/>
        <v>-0.14874553623358244</v>
      </c>
      <c r="AD81" s="56">
        <f t="shared" si="12"/>
        <v>-0.15179284738250451</v>
      </c>
      <c r="AE81" s="56">
        <f t="shared" si="12"/>
        <v>-0.15467124799977536</v>
      </c>
      <c r="AF81" s="56">
        <f t="shared" si="12"/>
        <v>-0.15738867723156941</v>
      </c>
      <c r="AG81" s="56">
        <f t="shared" si="12"/>
        <v>-0.15995273043471797</v>
      </c>
      <c r="AH81" s="56">
        <f t="shared" si="12"/>
        <v>-0.16237067334934702</v>
      </c>
      <c r="AI81" s="56">
        <f t="shared" si="12"/>
        <v>-0.1650185620481332</v>
      </c>
      <c r="AJ81" s="56">
        <f t="shared" si="12"/>
        <v>-0.16752457938661711</v>
      </c>
      <c r="AK81" s="56">
        <f t="shared" si="12"/>
        <v>-0.16989474341573452</v>
      </c>
      <c r="AL81" s="56">
        <f t="shared" si="12"/>
        <v>-0.17213484197497472</v>
      </c>
      <c r="AM81" s="56">
        <f t="shared" si="12"/>
        <v>-0.17425044099742495</v>
      </c>
      <c r="AN81" s="56">
        <f t="shared" si="12"/>
        <v>-0.17624689252632236</v>
      </c>
      <c r="AO81" s="56">
        <f t="shared" si="12"/>
        <v>-0.17812934245287379</v>
      </c>
      <c r="AP81" s="56">
        <f t="shared" si="12"/>
        <v>-0.17990273798477929</v>
      </c>
      <c r="AQ81" s="56">
        <f t="shared" si="12"/>
        <v>-0.1815718348545822</v>
      </c>
      <c r="AR81" s="56">
        <f t="shared" si="12"/>
        <v>-0.1831412042766658</v>
      </c>
      <c r="AS81" s="56">
        <f t="shared" si="12"/>
        <v>-0.18461523966142337</v>
      </c>
      <c r="AT81" s="56">
        <f t="shared" si="12"/>
        <v>-0.18599816309484499</v>
      </c>
      <c r="AU81" s="56">
        <f t="shared" si="12"/>
        <v>-0.18729403159149025</v>
      </c>
      <c r="AV81" s="56">
        <f t="shared" si="12"/>
        <v>-0.1885067431285509</v>
      </c>
      <c r="AW81" s="56">
        <f t="shared" si="12"/>
        <v>-0.18964004246845065</v>
      </c>
      <c r="AX81" s="56">
        <f t="shared" si="12"/>
        <v>-0.19069752677718177</v>
      </c>
      <c r="AY81" s="56">
        <f t="shared" si="12"/>
        <v>-0.19157769280476189</v>
      </c>
      <c r="AZ81" s="56">
        <f t="shared" si="12"/>
        <v>-0.19229501630099177</v>
      </c>
      <c r="BA81" s="56">
        <f t="shared" si="12"/>
        <v>-0.19286313329174917</v>
      </c>
      <c r="BB81" s="56">
        <f t="shared" si="12"/>
        <v>-0.19329488099333739</v>
      </c>
      <c r="BC81" s="56">
        <f t="shared" si="12"/>
        <v>-0.19360233693121973</v>
      </c>
      <c r="BD81" s="56">
        <f t="shared" si="12"/>
        <v>-0.19379685633665941</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8" t="s">
        <v>299</v>
      </c>
      <c r="B86" s="4" t="s">
        <v>211</v>
      </c>
      <c r="D86" s="4" t="s">
        <v>87</v>
      </c>
      <c r="E86" s="43"/>
      <c r="F86" s="146">
        <f>'[2]ED1 Asset Replacement Volumes'!R$26</f>
        <v>14.278218492121873</v>
      </c>
      <c r="G86" s="146">
        <f>'[2]ED1 Asset Replacement Volumes'!S$26</f>
        <v>14.278218492121873</v>
      </c>
      <c r="H86" s="146">
        <f>'[2]ED1 Asset Replacement Volumes'!T$26</f>
        <v>14.278218492121873</v>
      </c>
      <c r="I86" s="146">
        <f>'[2]ED1 Asset Replacement Volumes'!U$26</f>
        <v>14.278218492121873</v>
      </c>
      <c r="J86" s="146">
        <f>'[2]ED1 Asset Replacement Volumes'!V$26</f>
        <v>14.278218492121873</v>
      </c>
      <c r="K86" s="146">
        <f>'[2]ED1 Asset Replacement Volumes'!W$26</f>
        <v>14.278218492121873</v>
      </c>
      <c r="L86" s="146">
        <f>'[2]ED1 Asset Replacement Volumes'!X$26</f>
        <v>14.278218492121873</v>
      </c>
      <c r="M86" s="146">
        <f>'[2]ED1 Asset Replacement Volumes'!Y$26</f>
        <v>14.278218492121873</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8"/>
      <c r="B87" s="4" t="s">
        <v>212</v>
      </c>
      <c r="D87" s="4" t="s">
        <v>89</v>
      </c>
      <c r="E87" s="34">
        <f>E86*'Fixed data'!H$12</f>
        <v>0</v>
      </c>
      <c r="F87" s="143">
        <f>F86*'Fixed data'!I$12</f>
        <v>6.9727894179554566</v>
      </c>
      <c r="G87" s="143">
        <f>G86*'Fixed data'!J$12</f>
        <v>6.7658195018029037</v>
      </c>
      <c r="H87" s="143">
        <f>H86*'Fixed data'!K$12</f>
        <v>6.5588495856503508</v>
      </c>
      <c r="I87" s="143">
        <f>I86*'Fixed data'!L$12</f>
        <v>6.3518796694977988</v>
      </c>
      <c r="J87" s="143">
        <f>J86*'Fixed data'!M$12</f>
        <v>6.1449097533452459</v>
      </c>
      <c r="K87" s="143">
        <f>K86*'Fixed data'!N$12</f>
        <v>5.9379398371926939</v>
      </c>
      <c r="L87" s="143">
        <f>L86*'Fixed data'!O$12</f>
        <v>5.730969921040141</v>
      </c>
      <c r="M87" s="143">
        <f>M86*'Fixed data'!P$12</f>
        <v>5.524000004887589</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8"/>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8"/>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8"/>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8"/>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8"/>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8"/>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http://purl.org/dc/terms/"/>
    <ds:schemaRef ds:uri="http://schemas.microsoft.com/office/2006/metadata/properties"/>
    <ds:schemaRef ds:uri="http://purl.org/dc/dcmitype/"/>
    <ds:schemaRef ds:uri="http://schemas.openxmlformats.org/package/2006/metadata/core-properties"/>
    <ds:schemaRef ds:uri="efb98dbe-6680-48eb-ac67-85b3a61e7855"/>
    <ds:schemaRef ds:uri="http://purl.org/dc/elements/1.1/"/>
    <ds:schemaRef ds:uri="http://www.w3.org/XML/1998/namespace"/>
    <ds:schemaRef ds:uri="http://schemas.microsoft.com/office/2006/documentManagement/types"/>
    <ds:schemaRef ds:uri="http://schemas.microsoft.com/sharepoint/v3/fields"/>
    <ds:schemaRef ds:uri="eecedeb9-13b3-4e62-b003-046c92e1668a"/>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2014-03-03T08:11:28Z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